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sale54\AppData\Local\Temp\"/>
    </mc:Choice>
  </mc:AlternateContent>
  <xr:revisionPtr revIDLastSave="0" documentId="13_ncr:1_{5DB6B73C-50CC-4E81-ACE1-CEE1AB721224}" xr6:coauthVersionLast="47" xr6:coauthVersionMax="47" xr10:uidLastSave="{00000000-0000-0000-0000-000000000000}"/>
  <bookViews>
    <workbookView xWindow="4800" yWindow="3450" windowWidth="12300" windowHeight="12150" xr2:uid="{00000000-000D-0000-FFFF-FFFF00000000}"/>
  </bookViews>
  <sheets>
    <sheet name="TDSheet"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5" i="1" l="1"/>
  <c r="V44" i="1"/>
  <c r="V43" i="1"/>
  <c r="V42" i="1"/>
  <c r="V41" i="1"/>
  <c r="V40" i="1"/>
  <c r="V39" i="1"/>
  <c r="V38" i="1"/>
  <c r="V37" i="1"/>
  <c r="V36" i="1"/>
  <c r="V35" i="1"/>
  <c r="V34" i="1"/>
  <c r="V33" i="1"/>
  <c r="V32" i="1"/>
  <c r="V31" i="1"/>
  <c r="V30" i="1"/>
  <c r="V29" i="1"/>
  <c r="V28" i="1"/>
  <c r="V27" i="1"/>
  <c r="V26" i="1"/>
  <c r="V25" i="1"/>
  <c r="V24" i="1"/>
  <c r="V22" i="1"/>
  <c r="V21" i="1"/>
  <c r="V20" i="1"/>
  <c r="V19" i="1"/>
  <c r="V18" i="1"/>
  <c r="V17" i="1"/>
  <c r="V16" i="1"/>
  <c r="V15" i="1"/>
  <c r="V14" i="1"/>
  <c r="V13" i="1"/>
  <c r="V12" i="1"/>
  <c r="V11" i="1"/>
  <c r="V10" i="1"/>
  <c r="V9" i="1"/>
  <c r="V8" i="1"/>
  <c r="A5" i="1"/>
  <c r="A4" i="1"/>
</calcChain>
</file>

<file path=xl/sharedStrings.xml><?xml version="1.0" encoding="utf-8"?>
<sst xmlns="http://schemas.openxmlformats.org/spreadsheetml/2006/main" count="834" uniqueCount="505">
  <si>
    <t>ИНФРА-М Научно-издательский Центр</t>
  </si>
  <si>
    <t>Информационная безопасность
от 29.10.2024</t>
  </si>
  <si>
    <t>Данный прайс-лист не является публичной офертой</t>
  </si>
  <si>
    <t>127282, Москва г, ул Полярная, д. 31В, стр. 1, помещ 1/1</t>
  </si>
  <si>
    <t>Издательство оставляет за собой право на изменение ассортимента и цен на издания.
Информацию о наличии товара и актуальные цены уточняйте у вашего курирующего менеджера 
или напишите нам на электронную почту books@infra-m.ru</t>
  </si>
  <si>
    <t>тел/факс: +7 (495) 280-15-96</t>
  </si>
  <si>
    <t>Заказ</t>
  </si>
  <si>
    <t>Код</t>
  </si>
  <si>
    <t>Цена опт.</t>
  </si>
  <si>
    <t>Наименование товара</t>
  </si>
  <si>
    <t>Основное заглавие</t>
  </si>
  <si>
    <t>Авторы</t>
  </si>
  <si>
    <t>Оформление</t>
  </si>
  <si>
    <t>Издательство</t>
  </si>
  <si>
    <t>Серия</t>
  </si>
  <si>
    <t>Ст-т</t>
  </si>
  <si>
    <t>Стр.</t>
  </si>
  <si>
    <t>Год</t>
  </si>
  <si>
    <t>ISBN</t>
  </si>
  <si>
    <t>Раздел</t>
  </si>
  <si>
    <t>Подраздел</t>
  </si>
  <si>
    <t>Вид издания</t>
  </si>
  <si>
    <t>Уровень образования</t>
  </si>
  <si>
    <t>ОКСО</t>
  </si>
  <si>
    <t>Гриф МО</t>
  </si>
  <si>
    <t>Доп. мат. на znanium</t>
  </si>
  <si>
    <t>Обложка</t>
  </si>
  <si>
    <t>ЭБС Znanium</t>
  </si>
  <si>
    <t>Аффилиация автора</t>
  </si>
  <si>
    <t>Новинка месяца</t>
  </si>
  <si>
    <t>ПООП</t>
  </si>
  <si>
    <t>К</t>
  </si>
  <si>
    <t>Ш</t>
  </si>
  <si>
    <t>Аннотация</t>
  </si>
  <si>
    <t>656481.06.01</t>
  </si>
  <si>
    <t>Актуальные вопросы защиты информации: Моногр. / Е.К.Баранова-М.:ИЦ РИОР, НИЦ ИНФРА-М,2023-111с.(О)</t>
  </si>
  <si>
    <t>АКТУАЛЬНЫЕ ВОПРОСЫ ЗАЩИТЫ ИНФОРМАЦИИ</t>
  </si>
  <si>
    <t>Баранова Е.К., Бабаш А.В.</t>
  </si>
  <si>
    <t>Обложка. КБС</t>
  </si>
  <si>
    <t>ИЦ РИОР</t>
  </si>
  <si>
    <t>Научная мысль</t>
  </si>
  <si>
    <t>978-5-369-01680-0</t>
  </si>
  <si>
    <t>ПРИКЛАДНЫЕ НАУКИ. ТЕХНИКА. МЕДИЦИНА</t>
  </si>
  <si>
    <t>Информатика. Вычислительная техника</t>
  </si>
  <si>
    <t>Монография</t>
  </si>
  <si>
    <t>Дополнительное образование / Дополнительное профессиональное образование</t>
  </si>
  <si>
    <t>09.03.01, 10.03.01, 10.04.01, 10.05.01, 10.05.02, 10.05.03, 10.05.04, 10.05.05, 10.05.07, 27.03.02, 27.04.03, 46.03.02</t>
  </si>
  <si>
    <t>Национальный исследовательский университет "Высшая школа экономики"</t>
  </si>
  <si>
    <t>0117</t>
  </si>
  <si>
    <t>Монография посвящена рассмотрению избранных аспектов современной защиты информации, в частности анализу, оценке, обработке рисков и управлению инцидентами информационной безопасности в соответствии с линейкой стандартов ISO/IEC 27000, а также криптографическим и теоретико-автоматным аспектам современной защиты информации.
Представленные материалы будут полезны бакалаврам и магистрантам высших учебных заведений, изучающим курсы «Информационная безопасность» и «Управление информационной безопасностью», а также аспирантам и специалистам, интересующимся вопросами защиты информации.</t>
  </si>
  <si>
    <t>806325.01.01</t>
  </si>
  <si>
    <t>Анализ рисков в процессах обеспеч. информац. безопас. / А.В.Царегородцев.-М.:НИЦ ИНФРА-М,2024.-198 с(о)</t>
  </si>
  <si>
    <t>АНАЛИЗ РИСКОВ В ПРОЦЕССАХ ОБЕСПЕЧЕНИЯ ИНФОРМАЦИОННОЙ БЕЗОПАСНОСТИ ЖИЗНЕННОГО ЦИКЛА ФИНАНСОВЫХ АВТОМАТИЗИРОВАННЫХ ИНФОРМАЦИОННЫХ СИСТЕМ</t>
  </si>
  <si>
    <t>Царегородцев А.В., Романовский С.В., Волков С.Д.</t>
  </si>
  <si>
    <t>НИЦ ИНФРА-М</t>
  </si>
  <si>
    <t>Научная мысль - Финансовый университет</t>
  </si>
  <si>
    <t>978-5-16-018719-8</t>
  </si>
  <si>
    <t>09.03.03, 09.04.01, 09.06.01, 10.03.01, 10.05.02, 10.06.01, 38.03.05, 38.05.01</t>
  </si>
  <si>
    <t>Финансовый университет при Правительстве Российской Федерации</t>
  </si>
  <si>
    <t>0124</t>
  </si>
  <si>
    <t>Одним из ключевых элементов стратегии развития современной организации является решение задачи трансформации системы управления рисками информационной безопасности. Сегодня все чаще современные организации отходят от модели, основанной на зрелости, в пользу подхода, основанного на оценке рисков. В монографии рассматривается данный подход и даются рекомендации по его применению в организациях кредитно-финансовой сферы.
Может представлять интерес как для сотрудников подразделений, деятельность которых связана с анализом и управлением рисками, организаций кредитно-финансовой сферы, так и для преподавателей, студентов и аспирантов, обучающихся по направлениям подготовки и специальностям, относящимся к укрупненной группе специальностей и направлений подготовки 10.00.00 «Информационная безопасность».</t>
  </si>
  <si>
    <t>684714.07.01</t>
  </si>
  <si>
    <t>Защита информации и информ. безопасность: Уч.пос. / Ю.Н.Сычев - М.:НИЦ ИНФРА-М,2023 - 201 с.(ВО)(п)</t>
  </si>
  <si>
    <t>ЗАЩИТА ИНФОРМАЦИИ И ИНФОРМАЦИОННАЯ БЕЗОПАСНОСТЬ</t>
  </si>
  <si>
    <t>Сычев Ю.Н.</t>
  </si>
  <si>
    <t>Переплет 7БЦ/Без шитья</t>
  </si>
  <si>
    <t>Высшее образование</t>
  </si>
  <si>
    <t>978-5-16-018505-7</t>
  </si>
  <si>
    <t>Учебное пособие</t>
  </si>
  <si>
    <t>Профессиональное образование</t>
  </si>
  <si>
    <t>10.03.01</t>
  </si>
  <si>
    <t>Рекомендовано Межрегиональным учебно-методическим советом профессионального образования в качестве учебного пособия для студентов высших учебных заведений, обучающихся  по направлению подготовки 10.03.01 «Информационная безопасность»¶(квалификация (степень) «бакалавр») (протокол № 8 от 22.06.2020)</t>
  </si>
  <si>
    <t>Российский экономический университет им. Г.В. Плеханова</t>
  </si>
  <si>
    <t>0121</t>
  </si>
  <si>
    <t>Учебное пособие разработано в соответствии с действующими стандартами на высоком методическом уровне и может быть использовано для изучения следующих дисциплин: «Основы информационной безопасности», «Информационная безопасность», «Защита информации», «грозы безопасности информации», «Вредоносные программы», «Антивирусные программы», «Технология построения защищенных автоматизированных систем».
Соответствует требованиям федеральных государственных образовательных стандартов высшего образования последнего поколения.
Представленный в учебном пособии материал апробирован на занятиях и предназначен для студентов, обучающихся по направлению подготовки 10.03.01 «Информационная безопасность» (уровень бакалавриата). Также может использоваться при подготовке к поступлению в магистратуру.</t>
  </si>
  <si>
    <t>429250.10.01</t>
  </si>
  <si>
    <t>Защита информации: Уч.пос. / А.П.Жук- 3 изд.-М.:ИЦ РИОР, НИЦ ИНФРА-М,2024.-400 с.(ВО)(п)</t>
  </si>
  <si>
    <t>ЗАЩИТА ИНФОРМАЦИИ, ИЗД.3</t>
  </si>
  <si>
    <t>Жук А.П., Жук Е.П., Лепешкин О.М. и др.</t>
  </si>
  <si>
    <t>978-5-369-01759-3</t>
  </si>
  <si>
    <t>01.03.02, 01.04.02, 01.04.04, 02.03.02, 03.03.02, 04.03.02, 09.03.01, 10.03.01, 10.04.01, 27.03.02, 27.04.03, 46.03.02</t>
  </si>
  <si>
    <t>Северо-Кавказский федеральный университет</t>
  </si>
  <si>
    <t>0318</t>
  </si>
  <si>
    <t>Рассматриваются основы защиты информации, ее стратегии и модели, анализируются угрозы информационной безопасности, основы государственной политики РФ в области зашиты информации. Подробно раскрыты четыре основных вида обеспечения зашиты информации в инфокоммуникационных системах: правовой, организационный, инженерно-технический и программно-аппаратный. Материал учебного пособия опирается на современные подходы в области зашиты информации.
Предназначено для студентов бакалавриата и магистратуры, обучающихся по направлению подготовки «Инфокоммуникационные технологии и системы связи», а также по смежным направлениям «Информационная безопасность», «Бизнес-информатика», «Информационные системы и технологии» и др. Книга будет полезна аспирантам и специалистам, интересующимся вопросами зашиты информации.</t>
  </si>
  <si>
    <t>363600.08.01</t>
  </si>
  <si>
    <t>Информатика и лингвистика: Уч.пос. / Т.М.Волосатова-М.:НИЦ ИНФРА-М,2023.-196 с.(ВО: Бакалавриат)(П)</t>
  </si>
  <si>
    <t>ИНФОРМАТИКА И ЛИНГВИСТИКА</t>
  </si>
  <si>
    <t>Волосатова Т.М., Чичварин Н.В.</t>
  </si>
  <si>
    <t>Высшее образование: Бакалавриат</t>
  </si>
  <si>
    <t>978-5-16-010977-0</t>
  </si>
  <si>
    <t>Профессиональное образование / ВО - Бакалавриат</t>
  </si>
  <si>
    <t>09.03.01, 10.03.01</t>
  </si>
  <si>
    <t>Рекомендовано в качестве учебного пособия для студентов высших учебных заведений, обучающихся по направлениям подготовки 09.03.01 «Информатика и вычислительная техника», 10.03.01 «Информационная безопасность» (квалификация (степень) «бакалавр»)</t>
  </si>
  <si>
    <t>ДА</t>
  </si>
  <si>
    <t>Московский государственный технический университет им. Н.Э. Баумана</t>
  </si>
  <si>
    <t>0115</t>
  </si>
  <si>
    <t>Данное учебное пособие предназначено для изучения дисциплины «Информатика и лингвистика». В нем рассматриваются основные аспекты построения информационных, экспертных и лингвистических систем; основные аспекты информационной безопасности различных информационных систем, а особенно САПР. При этом особое внимание уделяется следующим подсистемам:
• лингвистическое обеспечение, в частности для САПР с экспертным сопровождением;
• информационное обеспечение;
• информационная безопасность.
Соответствует требованиям Федерального государственного образовательного стандарта высшего образования последнего поколения.
Учебное пособие ориентировано на читателей, не знакомых с теоретическими аспектами лингвистики.
Программа одноименной дисциплины предполагает, что материалы изучаются в курсе по выбору, со значительной долей самостоятельности. Пособие предназначено для студентов, дипломников и аспирантов технических вузов.</t>
  </si>
  <si>
    <t>706824.05.01</t>
  </si>
  <si>
    <t>Информационная безоп. и защита информации..: Моногр. / И.С.Клименко - М.:НИЦ ИНФРА-М,2024 - 180с(О)</t>
  </si>
  <si>
    <t>ИНФОРМАЦИОННАЯ БЕЗОПАСНОСТЬ И ЗАЩИТА ИНФОРМАЦИИ: МОДЕЛИ И МЕТОДЫ УПРАВЛЕНИЯ</t>
  </si>
  <si>
    <t>Клименко И.С.</t>
  </si>
  <si>
    <t>978-5-16-015149-6</t>
  </si>
  <si>
    <t>10.04.01, 10.06.01, 27.04.03, 38.04.05</t>
  </si>
  <si>
    <t>Северо-Кавказский федеральный университет, ф-л в г. Пятигорске</t>
  </si>
  <si>
    <t>0120</t>
  </si>
  <si>
    <t>В представленной монографии выполнен системный анализ проблемы управления информационной безопасностью, выявлены особенности проблематизации и целеполагания при построении системы управления информационной безопасностью объекта. Необходимость создания комплексных систем обеспечения информационной безопасности объектов делает актуальными исследования в области анализа и математического моделирования систем обеспечения информационной безопасности субъектов и объектов информационных отношений. Автором разработаны теоретические и методологические основы оптимизации комплексной защиты информации, сформулированы принципы моделирования и представлена концептуальная модель управления информационной безопасностью объекта; обоснована целесообразность использования методов исследования операций в системе управления информационной безопасностью; определены этапы решения задачи управления информационной безопасностью. Выполнена постановка задач оптимизации в системе управления информационной безопасностью; предложены возможные области применения моделей и методов управления системой комплексной защиты объектов информатизации. Подход к формированию систем защиты, в основе которого лежат методы математического и имитационного моделирования, а также модели, методы и алгоритмы комплексной защиты объектов информатизации, представленные в монографии, позволяют обеспечивать эффективную защиту субъектов и объектов информационных отношений, прогнозировать развитие и управлять рисками.
Предназначена для научных работников, специалистов в области проектирования систем комплексной защиты объектов информатизации и защиты информации, может быть использована в качестве теоретического и методологического материала в системе высшего образования при подготовке профильных специалистов.</t>
  </si>
  <si>
    <t>085430.22.01</t>
  </si>
  <si>
    <t>Информационная безоп. комп. сис. и сетей: Уч.пос. / В.Ф.Шаньгин - М.:ИД ФОРУМ, НИЦ ИНФРА-М,2024-416с(п)</t>
  </si>
  <si>
    <t>ИНФОРМАЦИОННАЯ БЕЗОПАСНОСТЬ КОМПЬЮТЕРНЫХ СИСТЕМ И СЕТЕЙ</t>
  </si>
  <si>
    <t>Шаньгин В. Ф.</t>
  </si>
  <si>
    <t>Переплет 7БЦ</t>
  </si>
  <si>
    <t>ИД Форум</t>
  </si>
  <si>
    <t>Среднее профессиональное образование</t>
  </si>
  <si>
    <t>978-5-8199-0754-2</t>
  </si>
  <si>
    <t>Профессиональное образование / Среднее профессиональное образование</t>
  </si>
  <si>
    <t>09.01.03, 09.01.04, 09.02.01, 09.02.02, 09.02.03, 09.02.04, 09.02.05, 09.02.06, 09.02.07, 10.02.04, 10.02.05, 11.02.15, 11.02.18</t>
  </si>
  <si>
    <t>Рекомендовано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 обучающихся по группе специальностей 09.00.00 «Информатика и вычислительная техника»</t>
  </si>
  <si>
    <t>Московский институт электронной техники</t>
  </si>
  <si>
    <t>0108</t>
  </si>
  <si>
    <t>В учебном пособии формулируются основные понятия и определения информационной безопасности и анализируются угрозы информационной безопасности в компьютерных системах и сетях. Определяются базовые понятия политики безопасности. Рассматриваются основные криптографические методы и алгоритмы защиты компьютерной информации.
Обосновывается комплексный подход к обеспечению информационной безопасности корпоративных сетей. Описываются базовые технологии защиты межсетевого обмена данными. Рассматриваются методы и средства антивирусной защиты. Описывается организационно-правовое обеспечение информационной безопасности на основе стандартов и руководящих документов Государственной технической комиссии России.
Предназначено в качестве учебного пособия для студентов, обучающихся по соответствующим специальностям.</t>
  </si>
  <si>
    <t>361300.06.01</t>
  </si>
  <si>
    <t>Информационная безоп.констр.ЭВМ...: Уч.пос./Е.В.Глинская-М.:НИЦ ИНФРА-М,2023-118с.(ВО:Бакалавр.)(о)</t>
  </si>
  <si>
    <t>ИНФОРМАЦИОННАЯ БЕЗОПАСНОСТЬ КОНСТРУКЦИЙ ЭВМ И СИСТЕМ</t>
  </si>
  <si>
    <t>ГлинскаяЕ.В., ЧичваринН.В.</t>
  </si>
  <si>
    <t>978-5-16-010961-9</t>
  </si>
  <si>
    <t>02.03.02, 09.03.03, 10.04.01, 10.05.01, 27.04.03, 46.03.02</t>
  </si>
  <si>
    <t>Рекомендовано в качестве учебного пособия для студентов высших учебных заведений, обучающихся по направлениям подготовки 09.03.03 «Прикладная информатика» и 10.03.01 «Информационная безопасность» (квалификация (степень) «бакалавр»)</t>
  </si>
  <si>
    <t>0116</t>
  </si>
  <si>
    <t>Книга посвящена вопросам обеспечения информационной безопасности ЭВМ, систем и сетей. Отдельное внимание уделено вопросам безопасности систем CAD/CAM/CALS/PLM. 
Предназначена для студентов, аспирантов, занимающихся  вопросами информационной безопасности.</t>
  </si>
  <si>
    <t>690120.04.01</t>
  </si>
  <si>
    <t>Информационная безопасность...: Уч.пос. / Е.К.Баранова -М.:ИЦ РИОР, НИЦ ИНФРА-М,2024.-236 с.(П)</t>
  </si>
  <si>
    <t>ИНФОРМАЦИОННАЯ БЕЗОПАСНОСТЬ. ИСТОРИЯ СПЕЦИАЛЬНЫХ МЕТОДОВ КРИПТОГРАФИЧЕСКОЙ ДЕЯТЕЛЬНОСТИ</t>
  </si>
  <si>
    <t>Баранова Е.К., Бабаш А.В., Ларин Д.А.</t>
  </si>
  <si>
    <t>978-5-369-01788-3</t>
  </si>
  <si>
    <t>09.03.03, 10.03.01, 10.04.01, 27.04.03, 38.03.05, 38.04.05</t>
  </si>
  <si>
    <t>0119</t>
  </si>
  <si>
    <t>Учебное пособие посвящено истории тайных операций в криптографической деятельности и взлому криптосистем на протяжении XIX—XX веков. Разбираются вопросы рождения и становления российского криптоанализа, особое внимание уделено виднейшим специалистам в этой сфере и их противостоянию взломщикам шифров. Книга создана на основе множества исторических документов и публикаций авторов по истории криптографии, в ней описан криптографический подход к защите информации и исторические предпосылки в данной области.
Представленные в учебном пособии материалы будут полезны бакалаврам и магистрам высших учебных заведений, изучающим курсы «Криптографические методы защиты информации», «Информационная безопасность» и «Управление информационной безопасностью», а также всем интересующимся вопросами истории криптографии и защиты информации.</t>
  </si>
  <si>
    <t>039080.19.01</t>
  </si>
  <si>
    <t>Информационная безопасность: Уч.пос. / Т.Л.Партыка - 5 изд. - М.:Форум, НИЦ ИНФРА-М,2022 - 432с(П)</t>
  </si>
  <si>
    <t>ИНФОРМАЦИОННАЯ БЕЗОПАСНОСТЬ, ИЗД.5</t>
  </si>
  <si>
    <t>Партыка Т. Л., Попов И. И.</t>
  </si>
  <si>
    <t>Форум</t>
  </si>
  <si>
    <t>978-5-00091-473-1</t>
  </si>
  <si>
    <t>09.02.01, 09.02.02, 09.02.03, 09.02.04, 09.02.05, 10.02.01, 10.02.02, 10.02.03, 10.02.04, 10.02.05, 11.02.18</t>
  </si>
  <si>
    <t>Допущено Министерством образования РФ в качестве учебного пособия для студентов учреждений среднего профессионального образования, обучающихся по специальностям информатики и вычислительной техники</t>
  </si>
  <si>
    <t>Российский государственный гуманитарный университет РГГУ</t>
  </si>
  <si>
    <t>0512</t>
  </si>
  <si>
    <t>Рассмотрены вопросы информационной безопасности и защиты данных, в том числе в информационно-вычислительных системах и сетях. Дано введение в общие проблемы безопасности, определены роль и место информационной безопасности в системе обеспечения национальной безопасности государства. Рассмотрены проблемы защиты информации в автоматизированных системах обработки данных, криптографические методы защиты информации, вопросы защиты информации в персональных компьютерах, компьютерные вирусы и антивирусные программы, а также проблемы защиты информации в сетях ЭВМ и организации комплексных систем технического обеспечения безопасности.
Для учащихся техникумов, колледжей, а также студентов вузов.</t>
  </si>
  <si>
    <t>118450.14.01</t>
  </si>
  <si>
    <t>Комплексная защита информ.в корпорат..: Уч.пос. /В.Ф.Шаньгин-М.:ИД ФОРУМ,НИЦ ИНФРА-М,2024-592с(ВО)(п)</t>
  </si>
  <si>
    <t>КОМПЛЕКСНАЯ ЗАЩИТА ИНФОРМАЦИИ В КОРПОРАТИВНЫХ СИСТЕМАХ</t>
  </si>
  <si>
    <t>978-5-8199-0730-6</t>
  </si>
  <si>
    <t>09.03.03, 09.04.03, 27.04.03, 46.03.02</t>
  </si>
  <si>
    <t>Допущено Учебно-методическим объединением вузов по университетскому политехническому образованию в качестве учебного пособия для студентов высших учебных заведений, обучающихся по направлению 09.03.01 «Информатика и вычислительная техника»</t>
  </si>
  <si>
    <t>0110</t>
  </si>
  <si>
    <t>Книга посвящена методам и средствам комплексной защиты информации в корпоративных системах. Формулируются основные понятия защиты информации, анализируются угрозы информационной безопасности в корпоративных системах. Обсуждаются базовые понятия и принципы политики безопасности. Описываются криптографические методы и алгоритмы защиты корпоративной информации. Обсуждаются методы и средства идентификации, аутентификации и управления доступом в корпоративных системах. Анализируются методы защиты электронного документооборота. Обосновывается комплексный подход к обеспечению информационной безопасности корпоративных систем. Рассматриваются средства обеспечения безопасности операционных систем UNIX и Windows Vista. Обсуждаются методы и средства формирования виртуальных защищенных каналов и сетей. Описываются функции межсетевых экранов. Рассматриваются методы предотвращения вторжений в корпоративные информационные системы. Обсуждаются методы и средства защиты от вредоносных программ. Рассматриваются методы управления средствами обеспечения информационной безопасности. Анализируются международные и отечественные стандарты информационной безопасности.
Для студентов высших учебных заведений, обучающихся по направлению 09.03.01 «Информатика и вычислительная техника», а также может быть полезна студентам, аспирантам и преподавателям вузов соответствующих специальностей.</t>
  </si>
  <si>
    <t>459350.08.01</t>
  </si>
  <si>
    <t>Конечные поля в телекоммуникац...:Практ.пос./Е.Г.Власов - М.:НИЦ ИНФРА-М, 2024-285с(Наука и практ)(о)</t>
  </si>
  <si>
    <t>КОНЕЧНЫЕ ПОЛЯ В ТЕЛЕКОММУНИКАЦИОННЫХ ПРИЛОЖЕНИЯХ. ТЕОРИЯ И ПРИМЕНЕНИЕ FEC, CRC, M-ПОСЛЕДОВАТЕЛЬНОСТЕЙ</t>
  </si>
  <si>
    <t>Власов Е.Г.</t>
  </si>
  <si>
    <t>Наука и практика</t>
  </si>
  <si>
    <t>978-5-16-009437-3</t>
  </si>
  <si>
    <t>Автоматика. Радиоэлектроника. Связь</t>
  </si>
  <si>
    <t>Практическое пособие</t>
  </si>
  <si>
    <t>11.03.02, 11.04.02</t>
  </si>
  <si>
    <t>Мобильные ТелеСистемы</t>
  </si>
  <si>
    <t>Систематически изложены основные прикладные направления теории конечных полей в цифровых телекоммуникациях. Основное внимание уделено связи теоретических аспектов с практическими методами применения конечных полей. Получены все необходимые формулы, лежащие в основе синтеза и анализа устройств реализации основных приложений конечных полей. Приведены примеры использования рассмотренных методов и их аппаратной реализации в реальных современных системах цифровой связи.
Книга предназначена как для студентов телекоммуникационных вузов, так и для специалистов в области цифровых систем связи по разработке кодов проверки и исправления ошибок, а также методов цифрового скремблирования.</t>
  </si>
  <si>
    <t>475750.11.01</t>
  </si>
  <si>
    <t>Моделирование сис. защиты информ.: Практ.: Уч.пос. / А.В.Бабаш - 3 изд.-М.:ИЦ РИОР, НИЦ ИНФРА-М,2023-320 с.(ВО)(О)</t>
  </si>
  <si>
    <t>МОДЕЛИРОВАНИЕ СИСТЕМЫ ЗАЩИТЫ ИНФОРМАЦИИ: ПРАКТИКУМ, ИЗД.3</t>
  </si>
  <si>
    <t>Бабаш А.В., Баранова Е.К.</t>
  </si>
  <si>
    <t>978-5-369-01848-4</t>
  </si>
  <si>
    <t>09.03.03, 10.03.01, 10.04.01, 10.05.02, 10.05.04, 38.03.05, 38.04.05, 46.03.02</t>
  </si>
  <si>
    <t>Рекомендовано Учебно-методическим объединением по образованию в области прикладной информатики в качестве учебного пособия для студентов высших учебных заведений, обучающихся по направлению «Прикладная информатика»</t>
  </si>
  <si>
    <t>0320</t>
  </si>
  <si>
    <t>В практикуме по моделированию системы защиты информации на предприятии рассматриваются задачи и программный инструментарий для их решения, в частности: проектирование систем защиты информации с использованием модели с полным перекрытием множества угроз; анализ и управление рисками информационной безопасности с использованием программного пакета Coras и программного комплекса ГРИФ; система поддержки принятия парето-оптимальных решений в области проектирования системы защиты информации; разработка сценариев действий нарушителя информационной безопасности с использованием сети Петри; определение показателей защищенности информации при несанкционированном доступе; использование методологии и стандартов IDEF для моделирования процессов в системе защиты информации; методики анализа рисков информационной безопасности для малого и среднего бизнеса; анализ рисков информационной безопасности с использованием нечеткой логики.
Практикум может быть рекомендован бакалаврам и магистрам, изучающим курсы «Информационная безопасность», «Моделирование процессов и систем» и «Управление информационной безопасностью», а также смежные с ними дисциплины.</t>
  </si>
  <si>
    <t>797754.04.01</t>
  </si>
  <si>
    <t>Обеспечение информац. безопас. в сети Интернет: Моногр. / А.А.Максуров-М.:НИЦ ИНФРА-М,2025.-226 с.(п)</t>
  </si>
  <si>
    <t>ОБЕСПЕЧЕНИЕ ИНФОРМАЦИОННОЙ БЕЗОПАСНОСТИ В СЕТИ ИНТЕРНЕТ</t>
  </si>
  <si>
    <t>Максуров А.А.</t>
  </si>
  <si>
    <t>978-5-16-018251-3</t>
  </si>
  <si>
    <t>10.04.01, 10.05.01, 10.05.02, 10.05.03, 10.05.04, 10.05.05, 10.05.07, 10.06.01, 40.04.01, 40.05.01, 40.05.02, 40.06.01</t>
  </si>
  <si>
    <t>Ярославский государственный университет им. П.Г. Демидова</t>
  </si>
  <si>
    <t>0123</t>
  </si>
  <si>
    <t>В монографии рассматриваются особенности правоотношений в области обеспечения информационной безопасности в глобальном информационном пространстве. Исследуется понятие «кибербезопасность», обосновывается институциональная самостоятельность норм права об обеспечении безопасности в киберсреде с точки зрения предмета и метода правового регулирования. Значительное внимание уделено характеристике источников права об обеспечении информационной безопасности в сети Интернет. Сделаны существенные предложения по совершенствованию правового регулирования в указанной сфере как на национальном (прежде всего российском), так и на международном уровне. Применен технологический подход к рассмотрению вопросов обеспечения безопасности в глобальном информационном пространстве, в рамках которого исследованы организационно-технические и правовые начала обеспечения информационной безопасности в киберпространстве, а также способы и средства обеспечения безопасности в глобальном информационном пространстве.
Дана не только оценка уровня использования средств, их взаимосвязи и взаимного дополнения, но и правовые характеристики средств обеспечения безопасности в глобальном информационном пространстве, например криптографических. Выделены те ресурсы для реализации исследуемого вида юридической технологии, которые ранее не выделялись в юридической литературе, например научные и экономические. Рассмотрены особенности защиты личной информации в сети Интернет, а также современные проблемы правового обеспечения безопасности в глобальной информационной среде, в том числе кибербезопасности в банковской деятельности, в сфере здравоохранения,  обеспечения безопасности биометрических данных. Освещены проблемы международного сотрудничества в сфере обеспечения информационной безопасности.
Для широкого круга читателей, интересующихся вопросами информационной безопасности. Может быть полезна студентам, аспирантам и преподавателям юридических вузов и факультетов.</t>
  </si>
  <si>
    <t>745643.06.01</t>
  </si>
  <si>
    <t>Организационное и тех. обеспеч. информац. безоп...: Уч.пос. / В.Я.Ищейнов - М.:НИЦ ИНФРА-М,2024 - 256 с(П)</t>
  </si>
  <si>
    <t>ОРГАНИЗАЦИОННОЕ И ТЕХНИЧЕСКОЕ ОБЕСПЕЧЕНИЕ ИНФОРМАЦИОННОЙ БЕЗОПАСНОСТИ. ЗАЩИТА КОНФИДЕНЦИАЛЬНОЙ ИНФОРМАЦИИ</t>
  </si>
  <si>
    <t>Ищейнов В.Я., Мецатунян М.В.</t>
  </si>
  <si>
    <t>Высшее образование: Специалитет</t>
  </si>
  <si>
    <t>978-5-16-016535-6</t>
  </si>
  <si>
    <t>Профессиональное образование / ВО - Специалитет</t>
  </si>
  <si>
    <t>10.05.01, 10.05.02, 10.05.03, 10.05.04, 10.05.05, 10.05.07</t>
  </si>
  <si>
    <t>Рекомендовано Межрегиональным учебно-методическим советом профессионального образования в качестве учебного пособия для студентов высших учебных заведений, обучающихся  по укрупненной группе  специальностей 10.05.00 «Информационная безопасность» (протокол № 8 от 22.06.2020)</t>
  </si>
  <si>
    <t>Политехнический колледж № 8 имени дважды Героя Советского Союза И.Ф. Павлова</t>
  </si>
  <si>
    <t>35</t>
  </si>
  <si>
    <t>Книга посвящена организационной и технической защите конфиденциальной информации. В работе изложены основные вопросы защиты конфиденциальной информации и различные подходы к обеспечению безопасности информации в современных условиях.
Учебное пособие рекомендовано для студентов высших учебных заведений, обучающихся по укрупненной группе специальностей 10.05.00 «Информационная безопасность», а также рассчитано на широкий круг читателей, преподавателей и специалистов, интересующихся проблемами защиты информации.</t>
  </si>
  <si>
    <t>265600.07.01</t>
  </si>
  <si>
    <t>Организационное и техническое обеспеч. информ..:Уч.пос./В.Я.Ищейнов -2 изд.-Форум:ИНФРА-М,2024-256с.(п)</t>
  </si>
  <si>
    <t>ОРГАНИЗАЦИОННОЕ И ТЕХНИЧЕСКОЕ ОБЕСПЕЧЕНИЕ ИНФОРМАЦИОННОЙ БЕЗОПАСНОСТИ. ЗАЩИТА КОНФИДЕНЦИАЛЬНОЙ ИНФОРМАЦИИ, ИЗД.2</t>
  </si>
  <si>
    <t>978-5-00091-506-6</t>
  </si>
  <si>
    <t>Рекомендовано Учебно-методическим объединением по образованию в области историко-архивоведения в качестве учебного пособия для студентов высших учебных заведений, обучающихся по направлению подготовки 10.03.01 «Информационная безопасность»</t>
  </si>
  <si>
    <t>0214</t>
  </si>
  <si>
    <t>Книга посвящена организационной и технической защите конфиденциальной информации. В работе изложены основные вопросы защиты конфиденциальной информации и различные подходы к обеспечению безопасности информации в современных условиях.
Учебное пособие рекомендовано для студентов высших учебных заведений, обучающихся по направлению подготовки 10.03.01 «Информационная безопасность», а также рассчитано на широкий круг читателей, преподавателей и специалистов, интересующихся проблемами защиты информации.</t>
  </si>
  <si>
    <t>640315.04.01</t>
  </si>
  <si>
    <t>Организация и тех. работы с конфиденц.документ.: Уч. / В.П.Зверева-М.:КУРС, НИЦ ИНФРА-М,2023-320с(П)</t>
  </si>
  <si>
    <t>ОРГАНИЗАЦИЯ И ТЕХНОЛОГИЯ РАБОТЫ С КОНФИДЕНЦИАЛЬНЫМИ ДОКУМЕНТАМИ</t>
  </si>
  <si>
    <t>Зверева В.П., Назаров А.В.</t>
  </si>
  <si>
    <t>КУРС</t>
  </si>
  <si>
    <t>978-5-906818-96-6</t>
  </si>
  <si>
    <t>Учебник</t>
  </si>
  <si>
    <t>10.02.01, 31.02.01, 46.02.01</t>
  </si>
  <si>
    <t>Московский педагогический государственный университет</t>
  </si>
  <si>
    <t>0118</t>
  </si>
  <si>
    <t>Учебник профессионального модуля «Организация и технология работы с конфиденциальными документами» разработан в соответствии с требованиями ФГОС и предназначен для подготовки специалистов среднего звена (ППССЗ) по специальности среднего профессионального образования 2.10.02.01 — Организация и технология защиты информации, входящей в укрупненную группу 2.10.00.00 Информационная безопасность.
Учебник раскрывает вопросы, связанные с нормативными правовыми актами в области информационной безопасности и защиты информации, с обеспечением защищенного документооборота, с организацией электронной системы управления документооборотом. Раскрыты сущность и особенности субъектов и объектов информационных правоотношений в области государственной тайны, коммерческой тайны, основы работы с персональными данными. Освещены вопросы, связанные с технологией учета и рассмотрения поступивших конфиденциальных документов, Унифицированной Системой Организационно-Распорядительных Документов (УСОРД), организацией системы электронного документооборота (СЭДО).</t>
  </si>
  <si>
    <t>364300.08.01</t>
  </si>
  <si>
    <t>Основные положения информац. безоп.: Уч.пос. / В.Я.Ищейнов-М.:Форум, НИЦ ИНФРА-М,2024.-208 с.(СПО)(П)</t>
  </si>
  <si>
    <t>ОСНОВНЫЕ ПОЛОЖЕНИЯ ИНФОРМАЦИОННОЙ БЕЗОПАСНОСТИ</t>
  </si>
  <si>
    <t>978-5-00091-489-2</t>
  </si>
  <si>
    <t>09.02.02, 09.02.04, 09.02.05, 10.02.01, 10.02.02, 10.02.03, 10.02.04, 10.02.05, 11.02.18</t>
  </si>
  <si>
    <t>Рекомендовано в качестве учебного пособия для студентов среднего профессионального образования, обучающихся по специальности 10.02.01 «Организация и технология защиты информации»</t>
  </si>
  <si>
    <t>В учебном пособии рассмотрены основные положения информационной безопасности; методы и средства обеспечения информационной безопасности; вопросы защиты информации; способы и средства противодействия техническим разведкам. Изложены основы безопасности систем обработки данных.
Пособие написано в соответствии с учебной программой «Основы информационной безопасности» и соответствует требованиям Федерального государственного образовательного стандарта образовательной программы среднего профессионального образования подготовки специалистов по специальности 10.02.01 «Организация и технология защиты информации».
Учебное пособие предназначено для студентов средних профессиональных учебных заведений, обучающихся в области информационной безопасности, а также организации и технологии защиты конфиденциальной информации.</t>
  </si>
  <si>
    <t>745642.02.01</t>
  </si>
  <si>
    <t>Основы информ. безоп. предпр.: Уч.пос. / Н.В.Гришина - М.:НИЦ ИНФРА-М,2024 - 216 с.(ВО)(П)</t>
  </si>
  <si>
    <t>ОСНОВЫ ИНФОРМАЦИОННОЙ БЕЗОПАСНОСТИ ПРЕДПРИЯТИЯ</t>
  </si>
  <si>
    <t>Гришина Н.В.</t>
  </si>
  <si>
    <t>978-5-16-016534-9</t>
  </si>
  <si>
    <t>Рекомендовано Межрегиональным учебно-методическим советом профессионального образования в качестве учебного пособия для студентов высших учебных заведений, обучающихся  по программам специалитета (протокол № 8 от 22.06.2020)</t>
  </si>
  <si>
    <t>В учебном пособии рассмотрены основные понятия, определения, положения и методологические подходы к организации комплексной системы защиты информации. Особое внимание уделено проблеме человеческого фактора.
Соответствует требованиям федеральных государственных образовательных стандартов высшего образования последнего поколения.
Предназначено для студентов, обучающихся по укрупненной группе специальностей 10.00.00 «Информационная безопасность», аспирантов, преподавателей высших учебных заведений, занимающихся вопросами защиты информации.</t>
  </si>
  <si>
    <t>414750.05.01</t>
  </si>
  <si>
    <t>Основы информатики и защиты информации: Уч.пос. / Е.К.Баранова-М.:ИЦ РИОР, НИЦ ИНФРА-М,2024.-183 с.(ВО)(п)</t>
  </si>
  <si>
    <t>ОСНОВЫ ИНФОРМАТИКИ И ЗАЩИТЫ ИНФОРМАЦИИ</t>
  </si>
  <si>
    <t>Баранова Е. К.</t>
  </si>
  <si>
    <t>978-5-369-01169-0</t>
  </si>
  <si>
    <t>09.03.01, 09.04.01, 10.03.01, 10.04.01</t>
  </si>
  <si>
    <t>Рекомендовано Учебно-методическим объединением по образованию в области прикладной информатики в качестве учебного пособия для студентов высших учебных заведений, обучающихся по специальности 080801 «Прикладная информатика» и другим экономическим спе</t>
  </si>
  <si>
    <t>0113</t>
  </si>
  <si>
    <t>В книге изложены основы современной информатики как отрасли знаний, основанной на использовании средств вычислительной техники и изучающей структуру и общие свойства информации, а также закономерности и методы ее создания, хранения, поиска, преобразования, передачи и применения в различных сферах деятельности.
В приложении к учебному пособию приводятся варианты контрольных заданий и описание лабораторных работ по основным разделам курса. Все лабораторные работы содержат подробные описания алгоритмов, сопровождаемые соответствующими пояснениями и иллюстрациями.
Книга рассчитана в первую очередь на студентов высших учебных заведений, бакалавров, магистров, обучающихся по специальностям «Прикладная информатика в экономике», «Физико-математическое образование» и «Информатика». Она может быть также полезна учащимся старших классов общеобразовательных школ и студентам младших курсов высших учебных заведений, изучающих курс «Информатика», так как, по существу, это базовый курс, который знакомит их с широким спектром вопросов в данной области.
Гибридная книга. Содержит код, который позволяет воспользоваться дополнительными материалами, расположенными на сайте издательства.</t>
  </si>
  <si>
    <t>682888.06.01</t>
  </si>
  <si>
    <t>Основы информац. безопасности предпр.: Уч.пос. / Н.В.Гришина, - 2 изд.-М.:НИЦ ИНФРА-М,2023.-216 с.(П)</t>
  </si>
  <si>
    <t>ОСНОВЫ ИНФОРМАЦИОННОЙ БЕЗОПАСНОСТИ ПРЕДПРИЯТИЯ, ИЗД.2</t>
  </si>
  <si>
    <t>978-5-16-016719-0</t>
  </si>
  <si>
    <t>10.02.01, 10.02.02, 10.02.03, 10.02.04, 10.02.05, 11.02.07, 11.02.18, 21.02.19</t>
  </si>
  <si>
    <t>Рекомендовано Межрегиональным учебно-методическим советом профессионального образования в качестве учебного пособия для студентов учебных заведений, реализующих программу среднего профессионального образования по специальностям 10.02.01 «Организация и технология защиты информации», 10.02.02 «Информационная безопасность телекоммуникационных систем», 10.02.03 «Информационная безопасность автоматизированных систем»</t>
  </si>
  <si>
    <t>32</t>
  </si>
  <si>
    <t>0218</t>
  </si>
  <si>
    <t>В учебном пособии рассмотрены основные понятия, определения, положения и методологические подходы к организации комплексной системы защиты информации. Особое внимание уделено проблеме «человеческого фактора».
Соответствует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Предназначено для студентов учреждений среднего профессионального образования, вузов, преподавателей, занимающихся вопросами защиты информации.</t>
  </si>
  <si>
    <t>837621.01.01</t>
  </si>
  <si>
    <t>Основы информац. культуры и информац. безопас.: Уч.пос. / Н.С.Редькина - М.:НИЦ ИНФРА-М,2025. - 193 с.(СПО)(п)</t>
  </si>
  <si>
    <t>ОСНОВЫ ИНФОРМАЦИОННОЙ КУЛЬТУРЫ И ИНФОРМАЦИОННОЙ БЕЗОПАСНОСТИ</t>
  </si>
  <si>
    <t>Редькина Н.С.</t>
  </si>
  <si>
    <t>978-5-16-020142-9</t>
  </si>
  <si>
    <t>51.02.03</t>
  </si>
  <si>
    <t>Новосибирский государственный педагогический университет</t>
  </si>
  <si>
    <t>Октябрь, 2024</t>
  </si>
  <si>
    <t>0125</t>
  </si>
  <si>
    <t>Учебное пособие посвящено важнейшей педагогической проблеме, связанной с развитием информационной культуры личности в процессе трансформации информационного общества и социально-культурной среды, появлением информационных угроз и влиянием информационно-коммуникационных технологий на все сферы человеческой деятельности и информационные потребности пользователей.
Охватывает широкий спектр вопросов, связанных с осмыслением роли информации в обществе и феномена информационной культуры. Рассматриваются современные тенденции развития информационного общества, правовые, технические и организационные аспекты информационной безопасности, интернет-угрозы и способы защиты от них, а также технологии борьбы с фейками. Особое внимание уделено основным видам аналитико-синтетической переработки информации (аннотированию, реферированию и др.), культуре информационного поиска и оформления документов.
Соответствует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Предназначено для обучающихся по направлению «Социально-культурная деятельность», а также для широкого круга студентов средних специальных учебных заведений, слушателей курсов повышения квалификации, специалистов-практиков социально-культурной сферы.</t>
  </si>
  <si>
    <t>116800.14.01</t>
  </si>
  <si>
    <t>Основы информационной безопасности предп.: Уч.пос. / Н.В.Гришина-М.:НИЦ ИНФРА-М,2024-216с(П)</t>
  </si>
  <si>
    <t>978-5-16-015105-2</t>
  </si>
  <si>
    <t>09.03.03, 46.03.02</t>
  </si>
  <si>
    <t>Рекомендовано Учебно-методическим объединением вузов Российской Федерации по образованию в области историко-архивоведения в качестве учебного пособия для студентов высших учебных заведений, обучающихся по направлению подготовки 10.03.01 «Информационная безопасность» (квалификация (степень) «бакалавр»)</t>
  </si>
  <si>
    <t>0109</t>
  </si>
  <si>
    <t>В учебном пособии рассмотрены основные понятия, определения, положения и методологические подходы к организации комплексной системы защиты информации. Особое внимание уделено проблеме человеческого фактора.
Соответствует требованиям федеральных государственных образовательных стандартов высшего образования последнего поколения.
Предназначено для студентов, обучающихся по программе подготовки бакалавров 10.03.01 «Информационная безопасность», аспирантов, преподавателей высших учебных заведений, занимающихся вопросами защиты информации.</t>
  </si>
  <si>
    <t>690263.05.01</t>
  </si>
  <si>
    <t>Основы информационной безопасности: Уч. / Е.К.Баранова - М.:ИЦ РИОР, НИЦ ИНФРА-М,2025.-202 с.(СПО)(П)</t>
  </si>
  <si>
    <t>ОСНОВЫ ИНФОРМАЦИОННОЙ БЕЗОПАСНОСТИ</t>
  </si>
  <si>
    <t>СПО</t>
  </si>
  <si>
    <t>978-5-369-01806-4</t>
  </si>
  <si>
    <t>09.02.01, 09.02.02, 09.02.03, 09.02.04, 09.02.05, 09.02.06, 09.02.07, 10.02.01, 10.02.02, 10.02.03, 10.02.04, 10.02.05, 11.02.18</t>
  </si>
  <si>
    <t>В учебнике представлены основные сведения о сущности информационной безопасности, дана характеристика информационных систем как наиболее распространенных и достаточно уязвимых объектов информационной безопасности. Авторы приводят методики анализа и оценки потенциальных угроз и рисков, дают обзор подходов к формированию эффективной системы зашиты информации и основных стандартов в этой области. Отдельно рассматриваются вопросы управления событиями и инцидентами информационной безопасности. Кроме того, в учебнике дан краткий обзор криптографических методов зашиты информации, а также методов и средств, используемых для противодействия угрозам информационной безопасности.
Предназначен для студентов учебных заведений среднего профессионального образования, может быть полезен студентам высших учебных заведений, изучающим курс «Основы информационной безопасности».</t>
  </si>
  <si>
    <t>747296.06.01</t>
  </si>
  <si>
    <t>Основы информационной безопасности: Уч.пос. / Ю.Н.Сычев - М.:НИЦ ИНФРА-М,2024 - 337с.(СПО)(п)</t>
  </si>
  <si>
    <t>978-5-16-019432-5</t>
  </si>
  <si>
    <t>10.02.01, 10.02.02, 10.02.03, 10.02.04, 10.02.05, 11.02.18</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</si>
  <si>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10.00.00 «Информационная безопасность» (протокол № 8 от 22.06.2020)</t>
  </si>
  <si>
    <t>ПО2</t>
  </si>
  <si>
    <t>Учебное пособие предназначено для обучения по следующим дисциплинам: «Основы информационной безопасности», «Информационная безопасность», «Защита информации», «Угрозы безопасности информации», «Вредоносные программы», «Антивирусные программы», «Стандарты информационной безопасности», «Технология построения защищенных автоматизированных систем». Для каждой главы имеются контрольные вопросы, в конце даны глоссарий, список тем для рефератов, тесты с ответами. Представленный материал апробирован на занятиях в Российском экономическом университете имени Г.В. Плеханова.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учреждений среднего профессионального образования и высших учебных заведений, обучающихся по укрупненной группе специальностей 10.00.00 «Информационная безопасность».</t>
  </si>
  <si>
    <t>473250.05.01</t>
  </si>
  <si>
    <t>Оценка относительного ущерба безоп. информ. сис.: Моногр. / Е.А.Дубинин - М:РИОР:ИНФРА-М,2024 - 192 с (о)</t>
  </si>
  <si>
    <t>ОЦЕНКА ОТНОСИТЕЛЬНОГО УЩЕРБА БЕЗОПАСНОСТИ ИНФОРМАЦИОННОЙ СИСТЕМЫ</t>
  </si>
  <si>
    <t>Дубинин Е.А., Тебуева Ф.Б., Копытов В.В.</t>
  </si>
  <si>
    <t>978-5-369-01371-7</t>
  </si>
  <si>
    <t>09.03.03, 10.03.01, 10.04.01, 10.05.02, 10.05.04, 10.05.05, 38.03.05</t>
  </si>
  <si>
    <t>0114</t>
  </si>
  <si>
    <t>В монографии исследуется адекватность существующих способов оценки ущерба безопасности информационной системы. Для повышения достоверности оценки относительного ущерба безопасности информационной системы предложено использовать мнения экспертов. Разработан модифицированный метод сложения функций принадлежности нечетких экспертных оценок, который учитывает важность мнений экспертов и пригоден для носителей в относительных величинах. Модифицированный метод сложения функций принадлежности нечетких экспертных оценок пригоден для реализации в системах менеджмента и аудита информационной безопасности. 
Для специалистов в области аудита безопасности объектов информатизации, а также для преподавателей, студентов и аспирантов технических специальностей.</t>
  </si>
  <si>
    <t>683100.06.01</t>
  </si>
  <si>
    <t>Программно-аппарат.защита инфор.: Уч.пос. / П.Б.Хорев, - 2 изд.,-М.:Форум, НИЦ ИНФРА-М,2024-352с(П)</t>
  </si>
  <si>
    <t>ПРОГРАММНО-АППАРАТНАЯ ЗАЩИТА ИНФОРМАЦИИ, ИЗД.2</t>
  </si>
  <si>
    <t>Хорев П.Б.</t>
  </si>
  <si>
    <t>978-5-00091-557-8</t>
  </si>
  <si>
    <t>09.01.05, 09.02.01, 09.02.02, 09.02.03, 09.02.04, 09.02.05, 09.02.06, 09.02.07, 10.02.01, 10.02.02, 10.02.03, 10.02.04, 10.02.05, 11.02.15</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</si>
  <si>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специальностям 10.02.01 «Организация и технология защиты информации», 10.02.02 «Информационная безопасность телекоммуникационных систем», 10.02.03 «Информационная безопасность автоматизированных систем»</t>
  </si>
  <si>
    <t>Московский энергетический институт</t>
  </si>
  <si>
    <t>Учебное пособие посвящено методам и средствам программно-аппаратной защиты информации и особенностям их применения для обеспечения информационной безопасности компьютерных систем и сетей.
Рассматриваются методы и средства идентификации и аутентификации субъектов компьютерных систем, разграничения их доступа к объектам КС, аудита их действий в компьютерной системе. Анализируются средства защиты информации, входящие в состав операционных систем Microsoft Windows, клона Unix и серверов IBM AS/400.
Также рассматриваются программные средства криптографической защиты информации, входящие в состав операционных систем Microsoft Windows и клона Unix, и аппаратные шифраторы. В заключение рассматриваются программные и программно-аппаратные средства защиты информационных ресурсов компьютерных систем и сетей от вредоносных программ и несанкционированного копирования.
Учебное пособие предназначено для студентов учреждений среднего профессионального образования, обучающихся по направлениям «Информационная безопасность» и «Информатика и вычислительная техника». Может быть полезно студентам вузов, аспирантам, слушателям систем повышения квалификации и переподготовки специалистов, интересующимся вопросами обеспечения информационной безопасности.</t>
  </si>
  <si>
    <t>112450.13.01</t>
  </si>
  <si>
    <t>Программно-аппаратная защита информ.: Уч.пос. / П.Б.Хорев - 3 изд. - М.:НИЦ ИНФРА-М,2022 - 327 с.(ВО)(П)</t>
  </si>
  <si>
    <t>ПРОГРАММНО-АППАРАТНАЯ ЗАЩИТА ИНФОРМАЦИИ, ИЗД.3</t>
  </si>
  <si>
    <t>978-5-16-015471-8</t>
  </si>
  <si>
    <t>09.03.01, 09.03.03, 09.04.03, 10.03.01, 10.04.01, 10.05.01</t>
  </si>
  <si>
    <t>Рекомендовано Учебно-методическим объединением вузов Российской Федерации по образованию в области историко-архивоведения в качестве учебного пособия для студентов высших учебных заведений, обучающихся по направлению «Информационная безопасность»</t>
  </si>
  <si>
    <t>Учебное пособие посвящено методам и средствам программно-аппаратной защиты информации в компьютерных системах.
Рассмотрены методы и средства идентификации и аутентификации субъектов компьютерных систем, разграничения их доступа к объектам компьютерных систем, аудита их действий в компьютерных системах, криптографической защиты информации в компьютерных системах. 
Описаны программные и программно-аппаратные средства защиты информационных ресурсов компьютерных систем от вредоносных программ и несанкционированного копирования.
Соответствует требованиям федеральных государственных образовательных стандартов высшего образования последнего поколения.
Предназначено для студентов высших учебных заведений, обучающихся по направлениям «Информационная безопасность», «Прикладная математика и информатика» и «Информатика и вычислительная техника». Также может быть полезно студентам, обучающимся по другим направлениям подготовки, аспирантам, слушателям систем повышения квалификации и переподготовки специалистов, интересующимся вопросами обеспечения информационной безопасности.</t>
  </si>
  <si>
    <t>636226.04.01</t>
  </si>
  <si>
    <t>Социология безопасности: Уч. / Под ред. Волков Ю.Г.-М.:ИЦ РИОР, НИЦ ИНФРА-М,2023.-264 с..-(П)</t>
  </si>
  <si>
    <t>СОЦИОЛОГИЯ БЕЗОПАСНОСТИ</t>
  </si>
  <si>
    <t>Верещагина А.В., Самыгин С.И., Гафиатулина Н.Х. и др.</t>
  </si>
  <si>
    <t>978-5-369-01582-7</t>
  </si>
  <si>
    <t>ОБЩЕСТВЕННЫЕ НАУКИ.  ЭКОНОМИКА. ПРАВО</t>
  </si>
  <si>
    <t>Политика. Социология</t>
  </si>
  <si>
    <t>39.03.02, 39.03.03, 39.04.01, 39.04.02, 39.04.03</t>
  </si>
  <si>
    <t>Рекомендовано Российской социологической ассоциацией в качестве учебника для студентов высших учебных заведений, обучающихся по направлению «Социология»</t>
  </si>
  <si>
    <t>Обеспечение безопасности — одна из актуальных проблем как отдельно взятого государства, так и мирового сообщества в целом. В этой связи важное значение приобретает анализ основных рисков и угроз безопасности современного социума, их видов и источников, а также социальных последствий для общества, уже давно функционирующего в рискогенном режиме. Обозначенный круг задач  составляет предметное поле социологии безопасности как отрасли научного знания, которая приобретает статус жизненно важной для обеспечения стабильной и безопасной жизнедеятельности цивилизации третьего тысячелетия.
Учебник ориентирован на широкий круг читателей, прежде всего студентов высших учебных заведений, магистрантов и аспирантов, преподавателей социологических дисциплин, а также всех тех, кто всерьез интересуется проблемами безопасности современного общества.</t>
  </si>
  <si>
    <t>684713.04.01</t>
  </si>
  <si>
    <t>Стандарты информац. безоп. Защита и обраб...: Уч.пос. / Ю.Н.Сычев-2 изд-М.:НИЦ ИНФРА-М,2024-602 с.(ВО)(п)</t>
  </si>
  <si>
    <t>СТАНДАРТЫ ИНФОРМАЦИОННОЙ БЕЗОПАСНОСТИ. ЗАЩИТА И ОБРАБОТКА КОНФИДЕНЦИАЛЬНЫХ ДОКУМЕНТОВ, ИЗД.2</t>
  </si>
  <si>
    <t>978-5-16-019904-7</t>
  </si>
  <si>
    <t>10.03.01, 10.04.01, 10.05.01, 10.05.02, 10.05.03, 10.05.04, 10.05.05</t>
  </si>
  <si>
    <t>Март, 2024</t>
  </si>
  <si>
    <t>0224</t>
  </si>
  <si>
    <t>В учебном пособии рассмотрены все действующие согласно Росстандарту российские и основные международные стандарты по информационной безопасности. После каждой главы имеются контрольные вопросы; в конце даны список тем для рефератов и проверочные тесты с ответами. 
Соответствует требованиям федеральных государственных образовательных стандартов высшего образования последнего поколения.
Предназначено для студентов бакалавриата и магистрантов, обучающихся по направлению подготовки «Информационная безопасность».</t>
  </si>
  <si>
    <t>721001.04.01</t>
  </si>
  <si>
    <t>Стандарты информац. безоп. Защита и обработка...: Уч.пос. / Ю.Н.Сычев, - 2 изд.-М.:НИЦ ИНФРА-М,2024.-602 с.(п)</t>
  </si>
  <si>
    <t>978-5-16-018253-7</t>
  </si>
  <si>
    <t>10.02.01, 10.02.02, 10.02.03, 10.02.04, 10.02.05, 51.02.03</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</si>
  <si>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10.02.00 «Информационная безопасность» (протокол № 12 от 24.06.2019)</t>
  </si>
  <si>
    <t>В учебном пособии рассмотрены все действующие согласно Росстандарту российские и основные международные стандарты по информационной безопасности. После каждой главы имеются контрольные вопросы; в конце даны список тем для рефератов и проверочные тесты с ответами.
Соответствует требованиям федеральных государственных образовательных стандартов среднего профессионального образования последнего поколения.
Предназначено для студентов, изучающих дисциплины «Стандарты информационной безопасности», «Информационная безопасность», «Защита информации». Будет полезно специалистам, работающим в области информационной безопасности.</t>
  </si>
  <si>
    <t>745641.04.01</t>
  </si>
  <si>
    <t>Стандарты информац. безоп. Защита...: Уч.пос. / Ю.Н.Сычев, - 2 изд.-М.:НИЦ ИНФРА-М,2024.-602 с.(ВО)(п)</t>
  </si>
  <si>
    <t>978-5-16-019905-4</t>
  </si>
  <si>
    <t>Специалистам, работающим в области информационной безопасности, невозможно обойтись без знания международных и национальных стандартов и руководящих документов. Необходимость применения требований стандартов и руководящих документов Государственной технической комиссии при Президенте Российской Федерации закреплена законодательно. Помимо этого, в стандартах имеются апробированные, высококачественные решения и методологии, разработанные квалифицированными специалистами в области информационной безопасности. Стандарты являются основой обеспечения взаимной совместимости и заменяемости информационных, аппаратно-программных систем и их компонентов. 
Соответствует требованиям федеральных государственных образовательных стандартов высшего образования последнего поколения.
Предназначено для студентов вузов, обучающихся по укрупненной группе специальностей 10.05.00 «Информационная безопасность».</t>
  </si>
  <si>
    <t>721001.05.01</t>
  </si>
  <si>
    <t>Стандарты информац. безопас. Защита и обработка..: Уч.пос. / Ю.Н.Сычев - М.:НИЦ ИНФРА-М,2023 - 223 с.(П)</t>
  </si>
  <si>
    <t>СТАНДАРТЫ ИНФОРМАЦИОННОЙ БЕЗОПАСНОСТИ. ЗАЩИТА И ОБРАБОТКА КОНФИДЕНЦИАЛЬНЫХ ДОКУМЕНТОВ</t>
  </si>
  <si>
    <t>978-5-16-015718-4</t>
  </si>
  <si>
    <t>Специалистам, работающим в области информационной безопасности, невозможно обойтись без знания международных и национальных стандартов и руководящих документов. Необходимость применения требований стандартов и руководящих документов Государственной технической комиссии при Президенте Российской Федерации закреплена законодательно. Помимо этого, в стандартах имеются апробированные, высококачественные решения и методологии, разработанные квалифицированными специалистами в области информационной безопасности. Стандарты являются основой обеспечения взаимной совместимости и заменяемости информационных, аппаратно-программных систем и их компонентов. 
Для студентов учреждений среднего профессионального образования, обучающихся по УГС 10.02.00 «Информационная безопасность».</t>
  </si>
  <si>
    <t>684713.03.01</t>
  </si>
  <si>
    <t>Стандарты информационной безопасности...: Уч.пос. / Ю.Н.Сычев - М.:НИЦ ИНФРА-М,2023 - 223 с.-(П)</t>
  </si>
  <si>
    <t>978-5-16-014397-2</t>
  </si>
  <si>
    <t>Рекомендовано Межрегиональным учебно-методическим советом профессионального образования в качестве учебного пособия для студентов высших учебных заведений, обучающихся по укрупненной группе специальностей и направлений 10.03.00 «Информационная безопасность» (протокол № 7 от 15.04.2019)</t>
  </si>
  <si>
    <t>Специалистам, работающим в области информационной безопасности, невозможно обойтись без знания международных и национальных стандартов и руководящих документов. Необходимость применения требований стандартов и руководящих документов Государственной технической комиссии при Президенте Российской Федерации закреплена законодательно. Помимо этого, в стандартах имеются апробированные, высококачественные решения и методологии, разработанные квалифицированными специалистами в области информационной безопасности. Стандарты являются основой обеспечения взаимной совместимости и заменяемости информационных, аппаратно-программных систем и их компонентов. 
Соответствует требованиям федеральных государственных образовательных стандартов высшего образования последнего поколения.
Предназначено для бакалавров и магистрантов, обучающихся по направлению подготовки «Информационная безопасность».</t>
  </si>
  <si>
    <t>745641.03.01</t>
  </si>
  <si>
    <t>Стандарты информационной безопасности...: Уч.пос. / Ю.Н.Сычев - М.:НИЦ ИНФРА-М,2024 - 223 с.(П)</t>
  </si>
  <si>
    <t>978-5-16-016533-2</t>
  </si>
  <si>
    <t>Рекомендовано Межрегиональным учебно-методическим советом профессионального образования в качестве учебного пособия для студентов высших учебных заведений, обучающихся  по укрупненной группе специальностей 10.05.00 «Информационная безопасность» (протокол № 8 от 22.06.2020)</t>
  </si>
  <si>
    <t>0122</t>
  </si>
  <si>
    <t>633723.06.01</t>
  </si>
  <si>
    <t>Физические основы защиты информации: Уч.пос. / Н.Е.Шейдаков-М.:ИЦ РИОР, НИЦ ИНФРА-М,2022-204с(ВО)(П)</t>
  </si>
  <si>
    <t>ФИЗИЧЕСКИЕ ОСНОВЫ ЗАЩИТЫ ИНФОРМАЦИИ</t>
  </si>
  <si>
    <t>Шейдаков Н.Е., Тищенко Е.Н., Серпенинов О.В.</t>
  </si>
  <si>
    <t>978-5-369-01603-9</t>
  </si>
  <si>
    <t>01.04.04, 09.03.01, 09.03.03, 10.03.01, 10.04.01, 10.05.02, 10.05.04, 27.03.02, 27.04.03, 38.03.05, 38.04.05, 46.03.02</t>
  </si>
  <si>
    <t>Ростовский государственный экономический университет (РИНХ)</t>
  </si>
  <si>
    <t>В учебном пособии рассмотрены вопросы, связанные с естественными причинами возникновения каналов утечки информации. В основу классификации таких каналов положена природа физических полей, возникающих при функционировании технических средств. Уделено внимание физическим принципам защиты от утечки информации через различные виды энергетических полей. Проводится анализ физических причин, позволяющих организовывать несанкционированный отбор информации в оптоволоконных линиях связи.
Издание соответствует требованиям ФГОС по направлению «Информационная безопасность». Предназначено для студентов специальностей и направлений, связанных с информационной безопасностью и информационными технологиями.</t>
  </si>
  <si>
    <t>817796.01.01</t>
  </si>
  <si>
    <t>Цифровой суверенитет: актуальные проблемы..: Моногр. / А.В.Царегородцев-М.:НИЦ ИНФРА-М,2024.-209 с.(п)</t>
  </si>
  <si>
    <t>ЦИФРОВОЙ СУВЕРЕНИТЕТ: АКТУАЛЬНЫЕ ПРОБЛЕМЫ И РЕШЕНИЯ</t>
  </si>
  <si>
    <t>Царегородцев А.В., Романовский С.В.</t>
  </si>
  <si>
    <t>978-5-16-019460-8</t>
  </si>
  <si>
    <t>10.05.03, 10.05.04, 10.05.05, 10.05.07, 10.06.01, 38.04.04, 38.06.01, 40.04.01, 40.05.01, 40.06.01</t>
  </si>
  <si>
    <t>В монографии рассматриваются концепция и составляющие компоненты цифрового суверенитета государства в условиях глобальных процессов технологических преобразований. Показано, что цифровой суверенитет является фактором, который принимает непосредственное участие в формировании традиционных сфер жизнедеятельности государства и общества, являясь неотъемлемой частью государственного суверенитета в целом.
Для сотрудников органов государственного управления, деятельность которых связана с обеспечением информационного взаимодействия общества и социальных медиа, а также для преподавателей, студентов и аспирантов, обучающихся по укрупненной группе специальностей и направлений подготовки 10.00.00 «Информационная безопасность».</t>
  </si>
  <si>
    <t>818462.01.01</t>
  </si>
  <si>
    <t>Языковые средства создания информац. технологий..: Моногр. / Новосельцев В.И.-М.:НИЦ ИНФРА-М,2024.-245 с.(о)</t>
  </si>
  <si>
    <t>ЯЗЫКОВЫЕ СРЕДСТВА СОЗДАНИЯ ИНФОРМАЦИОННЫХ ТЕХНОЛОГИЙ ИНТЕЛЛЕКТУАЛЬНОЙ ПОДДЕРЖКИ ПРИНЯТИЯ РЕШЕНИЙ</t>
  </si>
  <si>
    <t>Новосельцев В.И., Кочедыков С.С., Орлова Д.Е. и др.</t>
  </si>
  <si>
    <t>978-5-16-019567-4</t>
  </si>
  <si>
    <t>10.04.01, 10.05.01, 10.05.03, 10.05.04, 10.05.05, 10.06.01</t>
  </si>
  <si>
    <t>Воронежский институт Федеральной службы исполнения наказаний России</t>
  </si>
  <si>
    <t>Февраль, 2024</t>
  </si>
  <si>
    <t>В монографии рассматривается проблема выбора языковых средств для создания информационных технологий интеллектуальной поддержки принятия решений при управлении критически важными объектами социальной сферы. Рассматриваются системное понимание информационной технологии интеллектуальной поддержки принятия решений; язык матриц; логические языки (исчисления высказываний и исчисления предикатов); язык семантических сетей; язык нечетких множеств; язык фреймов; язык искусственных нейронных сетей; язык математической оптимизации. Приводятся примеры использования указанных языковых средств для создания информационных технологий интеллектуальной поддержки принятия решений в различных проблемных областях.
Ориентирована на студентов, обучающихся по направлению подготовки 09.03.02 «Информационные системы и технологии» (профиль «Прикладные информационные системы и технологии»), а также аспирантов, обучающихся по специальности 1.2.3 «Управление в организационных системах». Будет полезна специалистам, занимающимся практическими вопросами разработки и внедрения информационных технологий.</t>
  </si>
  <si>
    <t>01.00.00</t>
  </si>
  <si>
    <t>МАТЕМАТИКА И МЕХАНИКА</t>
  </si>
  <si>
    <t>01.03.02</t>
  </si>
  <si>
    <t>Прикладная математика и информатика</t>
  </si>
  <si>
    <t>01.04.02</t>
  </si>
  <si>
    <t>01.04.04</t>
  </si>
  <si>
    <t>Прикладная математика</t>
  </si>
  <si>
    <t>02.00.00</t>
  </si>
  <si>
    <t>КОМПЬЮТЕРНЫЕ И ИНФОРМАЦИОННЫЕ НАУКИ</t>
  </si>
  <si>
    <t>02.03.02</t>
  </si>
  <si>
    <t>Фундаментальная информатика и информационные технологии</t>
  </si>
  <si>
    <t>03.00.00</t>
  </si>
  <si>
    <t>ФИЗИКА И АСТРОНОМИЯ</t>
  </si>
  <si>
    <t>03.03.02</t>
  </si>
  <si>
    <t>04.00.00</t>
  </si>
  <si>
    <t>ХИМИЯ</t>
  </si>
  <si>
    <t>04.03.02</t>
  </si>
  <si>
    <t>Химия, физика и механика материалов</t>
  </si>
  <si>
    <t>09.00.00</t>
  </si>
  <si>
    <t>ИНФОРМАТИКА И ВЫЧИСЛИТЕЛЬНАЯ ТЕХНИКА</t>
  </si>
  <si>
    <t>09.01.03</t>
  </si>
  <si>
    <t>Оператор информационных систем и ресурсов</t>
  </si>
  <si>
    <t>09.01.04</t>
  </si>
  <si>
    <t>Наладчик аппаратных и программных средств инфокоммуникационных систем</t>
  </si>
  <si>
    <t>09.01.05</t>
  </si>
  <si>
    <t>Оператор технической поддержки</t>
  </si>
  <si>
    <t>09.02.01</t>
  </si>
  <si>
    <t>Компьютерные системы и комплексы</t>
  </si>
  <si>
    <t>09.02.02</t>
  </si>
  <si>
    <t>Компьютерные сети</t>
  </si>
  <si>
    <t>09.02.03</t>
  </si>
  <si>
    <t>Программирование в компьютерных системах</t>
  </si>
  <si>
    <t>09.02.04</t>
  </si>
  <si>
    <t>Информационные системы (по отраслям)</t>
  </si>
  <si>
    <t>09.02.05</t>
  </si>
  <si>
    <t>Прикладная информатика (по отраслям)</t>
  </si>
  <si>
    <t>09.02.06</t>
  </si>
  <si>
    <t>Сетевое и системное администрирование</t>
  </si>
  <si>
    <t>09.02.07</t>
  </si>
  <si>
    <t>Информационные системы и программирование</t>
  </si>
  <si>
    <t>09.03.01</t>
  </si>
  <si>
    <t>Информатика и вычислительная техника</t>
  </si>
  <si>
    <t>09.03.03</t>
  </si>
  <si>
    <t>Прикладная информатика</t>
  </si>
  <si>
    <t>09.04.01</t>
  </si>
  <si>
    <t>09.04.03</t>
  </si>
  <si>
    <t>09.06.01</t>
  </si>
  <si>
    <t>10.00.00</t>
  </si>
  <si>
    <t>ИНФОРМАЦИОННАЯ БЕЗОПАСНОСТЬ</t>
  </si>
  <si>
    <t>10.02.01</t>
  </si>
  <si>
    <t>Организация и технология защиты информации</t>
  </si>
  <si>
    <t>10.02.02</t>
  </si>
  <si>
    <t>Информационная безопасность телекоммуникационных систем</t>
  </si>
  <si>
    <t>10.02.03</t>
  </si>
  <si>
    <t>Информационная безопасность автоматизированных систем</t>
  </si>
  <si>
    <t>10.02.04</t>
  </si>
  <si>
    <t>Обеспечение информационной безопасности телекоммуникационных систем</t>
  </si>
  <si>
    <t>10.02.05</t>
  </si>
  <si>
    <t>Обеспечение информационной безопасности автоматизированных систем</t>
  </si>
  <si>
    <t>Информационная безопасность</t>
  </si>
  <si>
    <t>10.04.01</t>
  </si>
  <si>
    <t>10.05.01</t>
  </si>
  <si>
    <t>Компьютерная безопасность</t>
  </si>
  <si>
    <t>10.05.02</t>
  </si>
  <si>
    <t>10.05.03</t>
  </si>
  <si>
    <t>10.05.04</t>
  </si>
  <si>
    <t>Информационно-аналитические системы безопасности</t>
  </si>
  <si>
    <t>10.05.05</t>
  </si>
  <si>
    <t>Безопасность информационых технологий в правоохранительной сфере</t>
  </si>
  <si>
    <t>10.05.07</t>
  </si>
  <si>
    <t>Противодействие техническим разведкам</t>
  </si>
  <si>
    <t>10.06.01</t>
  </si>
  <si>
    <t>11.00.00</t>
  </si>
  <si>
    <t>ЭЛЕКТРОНИКА, РАДИОТЕХНИКА И СИСТЕМЫ СВЯЗИ</t>
  </si>
  <si>
    <t>11.02.07</t>
  </si>
  <si>
    <t>Радиотехнические информационные системы</t>
  </si>
  <si>
    <t>11.02.15</t>
  </si>
  <si>
    <t>Инфокоммуникационные сети и системы связи</t>
  </si>
  <si>
    <t>11.02.18</t>
  </si>
  <si>
    <t>Системы радиосвязи, мобильной связи и телерадиовещания</t>
  </si>
  <si>
    <t>11.03.02</t>
  </si>
  <si>
    <t>Инфокоммуникационные технологии и системы связи</t>
  </si>
  <si>
    <t>11.04.02</t>
  </si>
  <si>
    <t>21.00.00</t>
  </si>
  <si>
    <t>ПРИКЛАДНАЯ ГЕОЛОГИЯ, ГОРНОЕ ДЕЛО, НЕФТЕГАЗОВОЕ ДЕЛО И ГЕОДЕЗИЯ</t>
  </si>
  <si>
    <t>21.02.19</t>
  </si>
  <si>
    <t>Землеустройство</t>
  </si>
  <si>
    <t>27.00.00</t>
  </si>
  <si>
    <t>УПРАВЛЕНИЕ В ТЕХНИЧЕСКИХ СИСТЕМАХ</t>
  </si>
  <si>
    <t>27.03.02</t>
  </si>
  <si>
    <t>Управление качеством</t>
  </si>
  <si>
    <t>27.04.03</t>
  </si>
  <si>
    <t>Системный анализ и управление</t>
  </si>
  <si>
    <t>31.00.00</t>
  </si>
  <si>
    <t>КЛИНИЧЕСКАЯ МЕДИЦИНА</t>
  </si>
  <si>
    <t>31.02.01</t>
  </si>
  <si>
    <t>Лечебное дело</t>
  </si>
  <si>
    <t>38.00.00</t>
  </si>
  <si>
    <t>ЭКОНОМИКА И УПРАВЛЕНИЕ</t>
  </si>
  <si>
    <t>38.03.05</t>
  </si>
  <si>
    <t>Бизнес-информатика</t>
  </si>
  <si>
    <t>38.04.04</t>
  </si>
  <si>
    <t>Государственное и муниципальное управление</t>
  </si>
  <si>
    <t>38.04.05</t>
  </si>
  <si>
    <t>38.05.01</t>
  </si>
  <si>
    <t>Экономическая безопасность</t>
  </si>
  <si>
    <t>38.06.01</t>
  </si>
  <si>
    <t>Экономика</t>
  </si>
  <si>
    <t>39.00.00</t>
  </si>
  <si>
    <t>СОЦИОЛОГИЯ И СОЦИАЛЬНАЯ РАБОТА</t>
  </si>
  <si>
    <t>39.03.02</t>
  </si>
  <si>
    <t>Социальная работа</t>
  </si>
  <si>
    <t>39.03.03</t>
  </si>
  <si>
    <t>Организация работы с молодежью</t>
  </si>
  <si>
    <t>39.04.01</t>
  </si>
  <si>
    <t>Социология</t>
  </si>
  <si>
    <t>39.04.02</t>
  </si>
  <si>
    <t>39.04.03</t>
  </si>
  <si>
    <t>40.00.00</t>
  </si>
  <si>
    <t>ЮРИСПРУДЕНЦИЯ</t>
  </si>
  <si>
    <t>40.04.01</t>
  </si>
  <si>
    <t>Юриспруденция</t>
  </si>
  <si>
    <t>40.05.01</t>
  </si>
  <si>
    <t>Правовое обеспечение национальной безопасности</t>
  </si>
  <si>
    <t>40.05.02</t>
  </si>
  <si>
    <t>Правоохранительная деятельность</t>
  </si>
  <si>
    <t>40.06.01</t>
  </si>
  <si>
    <t>46.00.00</t>
  </si>
  <si>
    <t>ИСТОРИЯ И АРХЕОЛОГИЯ</t>
  </si>
  <si>
    <t>46.02.01</t>
  </si>
  <si>
    <t>Документационное обеспечение управления и архивоведение</t>
  </si>
  <si>
    <t>46.03.02</t>
  </si>
  <si>
    <t>Документоведение и архивоведение</t>
  </si>
  <si>
    <t>51.00.00</t>
  </si>
  <si>
    <t>КУЛЬТУРОВЕДЕНИЕ И СОЦИОКУЛЬТУРНЫЕ ПРОЕКТЫ</t>
  </si>
  <si>
    <t>Библиотечно-информационная деятельность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</si>
</sst>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General"/>
  </numFmts>
  <fonts count="12" x14ac:knownFonts="1">
    <font>
      <sz val="8"/>
      <name val="Arial"/>
    </font>
    <font>
      <b/>
      <sz val="11"/>
      <color rgb="FF000000"/>
      <name val="Calibri"/>
      <charset val="204"/>
    </font>
    <font>
      <b/>
      <sz val="16"/>
      <color rgb="FF000000"/>
      <name val="Calibri"/>
      <charset val="204"/>
    </font>
    <font>
      <b/>
      <u/>
      <sz val="11"/>
      <color rgb="FF000000"/>
      <name val="Calibri"/>
      <charset val="204"/>
    </font>
    <font>
      <sz val="11"/>
      <color rgb="FF000000"/>
      <name val="Calibri"/>
      <charset val="204"/>
    </font>
    <font>
      <u/>
      <sz val="11"/>
      <color rgb="FF0000FF"/>
      <name val="Calibri"/>
      <charset val="204"/>
    </font>
    <font>
      <sz val="8"/>
      <color rgb="FF000000"/>
      <name val="Arial"/>
      <charset val="204"/>
    </font>
    <font>
      <b/>
      <sz val="8"/>
      <color rgb="FF000000"/>
      <name val="Arial"/>
      <charset val="204"/>
    </font>
    <font>
      <u/>
      <sz val="8"/>
      <color rgb="FF0000FF"/>
      <name val="Calibri"/>
      <charset val="204"/>
    </font>
    <font>
      <b/>
      <sz val="12"/>
      <name val="Arial"/>
      <family val="2"/>
    </font>
    <font>
      <sz val="10"/>
      <name val="Arial"/>
      <family val="2"/>
    </font>
    <font>
      <u/>
      <sz val="8"/>
      <color theme="10"/>
      <name val="Arial"/>
    </font>
  </fonts>
  <fills count="3">
    <fill>
      <patternFill patternType="none"/>
    </fill>
    <fill>
      <patternFill patternType="gray125"/>
    </fill>
    <fill>
      <patternFill patternType="solid">
        <fgColor rgb="FFFAFAD2"/>
        <bgColor auto="1"/>
      </patternFill>
    </fill>
  </fills>
  <borders count="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s>
  <cellStyleXfs count="2">
    <xf numFmtId="0" fontId="0" fillId="0" borderId="0"/>
    <xf numFmtId="0" fontId="11" fillId="0" borderId="0" applyNumberFormat="0" applyFill="0" applyBorder="0" applyAlignment="0" applyProtection="0"/>
  </cellStyleXfs>
  <cellXfs count="28">
    <xf numFmtId="0" fontId="0" fillId="0" borderId="0" xfId="0"/>
    <xf numFmtId="0" fontId="0" fillId="0" borderId="0" xfId="0" applyAlignment="1">
      <alignment horizontal="left"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164" fontId="6" fillId="0" borderId="4" xfId="0" applyNumberFormat="1" applyFont="1" applyBorder="1" applyAlignment="1">
      <alignment horizontal="right" vertical="center" wrapText="1"/>
    </xf>
    <xf numFmtId="0" fontId="6" fillId="0" borderId="4" xfId="0" applyFont="1" applyBorder="1" applyAlignment="1">
      <alignment horizontal="center" vertical="center" wrapText="1"/>
    </xf>
    <xf numFmtId="2" fontId="7" fillId="0" borderId="4" xfId="0" applyNumberFormat="1" applyFont="1" applyBorder="1" applyAlignment="1">
      <alignment horizontal="right" vertical="center" wrapText="1"/>
    </xf>
    <xf numFmtId="0" fontId="6" fillId="0" borderId="4" xfId="0" applyFont="1" applyBorder="1" applyAlignment="1">
      <alignment horizontal="left"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center" vertical="top" wrapText="1"/>
    </xf>
    <xf numFmtId="0" fontId="6" fillId="0" borderId="4" xfId="0" applyFont="1" applyBorder="1" applyAlignment="1">
      <alignment horizontal="left" vertical="top" wrapText="1"/>
    </xf>
    <xf numFmtId="0" fontId="8" fillId="0" borderId="4" xfId="0" applyFont="1" applyBorder="1" applyAlignment="1">
      <alignment horizontal="center" vertical="center" wrapText="1"/>
    </xf>
    <xf numFmtId="4" fontId="7" fillId="0" borderId="4" xfId="0" applyNumberFormat="1" applyFont="1" applyBorder="1" applyAlignment="1">
      <alignment horizontal="right" vertical="center" wrapText="1"/>
    </xf>
    <xf numFmtId="0" fontId="0" fillId="0" borderId="0" xfId="0" applyAlignment="1">
      <alignment horizontal="left"/>
    </xf>
    <xf numFmtId="0" fontId="10" fillId="0" borderId="0" xfId="0" applyFont="1" applyAlignment="1">
      <alignment horizontal="left"/>
    </xf>
    <xf numFmtId="0" fontId="1" fillId="0" borderId="1" xfId="0" applyFont="1" applyBorder="1" applyAlignment="1">
      <alignment horizontal="left" wrapText="1"/>
    </xf>
    <xf numFmtId="0" fontId="2" fillId="0" borderId="2" xfId="0" applyFont="1" applyBorder="1" applyAlignment="1">
      <alignment horizontal="center" vertical="top" wrapText="1"/>
    </xf>
    <xf numFmtId="0" fontId="2" fillId="0" borderId="0" xfId="0" applyFont="1" applyAlignment="1">
      <alignment horizontal="center" vertical="top" wrapText="1"/>
    </xf>
    <xf numFmtId="0" fontId="3" fillId="2" borderId="1" xfId="0" applyFont="1" applyFill="1" applyBorder="1" applyAlignment="1">
      <alignment horizontal="left" vertical="top" wrapText="1"/>
    </xf>
    <xf numFmtId="0" fontId="4" fillId="0" borderId="1" xfId="0" applyFont="1" applyBorder="1" applyAlignment="1">
      <alignment horizontal="left" wrapText="1"/>
    </xf>
    <xf numFmtId="0" fontId="1" fillId="2" borderId="2" xfId="0" applyFont="1" applyFill="1" applyBorder="1" applyAlignment="1">
      <alignment horizontal="left" vertical="top" wrapText="1"/>
    </xf>
    <xf numFmtId="0" fontId="1" fillId="2" borderId="0" xfId="0" applyFont="1" applyFill="1" applyAlignment="1">
      <alignment horizontal="left" vertical="top" wrapText="1"/>
    </xf>
    <xf numFmtId="0" fontId="5" fillId="0" borderId="1" xfId="0" applyFont="1" applyBorder="1" applyAlignment="1">
      <alignment horizontal="left" wrapText="1"/>
    </xf>
    <xf numFmtId="0" fontId="9" fillId="0" borderId="0" xfId="0" applyFont="1" applyAlignment="1">
      <alignment horizontal="left" wrapText="1"/>
    </xf>
    <xf numFmtId="0" fontId="10" fillId="0" borderId="0" xfId="0" applyFont="1" applyAlignment="1">
      <alignment horizontal="left" wrapText="1"/>
    </xf>
    <xf numFmtId="0" fontId="11" fillId="0" borderId="1" xfId="1" applyBorder="1" applyAlignment="1">
      <alignment horizontal="left" wrapText="1"/>
    </xf>
    <xf numFmtId="0" fontId="11" fillId="0" borderId="4" xfId="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AB123"/>
  <sheetViews>
    <sheetView tabSelected="1" workbookViewId="0">
      <selection sqref="A1:E1"/>
    </sheetView>
  </sheetViews>
  <sheetFormatPr defaultColWidth="10.5" defaultRowHeight="11.45" customHeight="1" x14ac:dyDescent="0.2"/>
  <cols>
    <col min="1" max="1" width="5.83203125" style="1" customWidth="1"/>
    <col min="2" max="2" width="13.83203125" style="1" customWidth="1"/>
    <col min="3" max="3" width="10.5" style="1" customWidth="1"/>
    <col min="4" max="4" width="53.5" style="1" customWidth="1"/>
    <col min="5" max="5" width="52.6640625" style="1" customWidth="1"/>
    <col min="6" max="6" width="21" style="1" customWidth="1"/>
    <col min="7" max="7" width="13" style="1" customWidth="1"/>
    <col min="8" max="8" width="19.33203125" style="1" customWidth="1"/>
    <col min="9" max="9" width="33.6640625" style="1" customWidth="1"/>
    <col min="10" max="10" width="6.33203125" style="1" customWidth="1"/>
    <col min="11" max="11" width="8.5" style="1" customWidth="1"/>
    <col min="12" max="12" width="8.1640625" style="1" customWidth="1"/>
    <col min="13" max="13" width="21.1640625" style="1" customWidth="1"/>
    <col min="14" max="14" width="43.5" style="1" customWidth="1"/>
    <col min="15" max="15" width="35.5" style="1" customWidth="1"/>
    <col min="16" max="16" width="34" style="1" customWidth="1"/>
    <col min="17" max="17" width="38.1640625" style="1" customWidth="1"/>
    <col min="18" max="19" width="10.5" style="1" customWidth="1"/>
    <col min="20" max="20" width="15.33203125" style="1" customWidth="1"/>
    <col min="21" max="21" width="15.1640625" style="1" customWidth="1"/>
    <col min="22" max="22" width="20.33203125" style="1" customWidth="1"/>
    <col min="23" max="23" width="55.83203125" style="1" customWidth="1"/>
    <col min="24" max="27" width="10.5" style="1" customWidth="1"/>
    <col min="28" max="28" width="45.5" style="1" customWidth="1"/>
  </cols>
  <sheetData>
    <row r="1" spans="1:28" s="1" customFormat="1" ht="15" customHeight="1" x14ac:dyDescent="0.25">
      <c r="A1" s="16" t="s">
        <v>0</v>
      </c>
      <c r="B1" s="16"/>
      <c r="C1" s="16"/>
      <c r="D1" s="16"/>
      <c r="E1" s="16"/>
      <c r="F1" s="17" t="s">
        <v>1</v>
      </c>
      <c r="G1" s="17"/>
      <c r="H1" s="17"/>
      <c r="I1" s="17"/>
      <c r="J1" s="19" t="s">
        <v>2</v>
      </c>
      <c r="K1" s="19"/>
      <c r="L1" s="19"/>
      <c r="M1" s="19"/>
      <c r="N1" s="19"/>
      <c r="O1" s="19"/>
    </row>
    <row r="2" spans="1:28" s="1" customFormat="1" ht="15" customHeight="1" x14ac:dyDescent="0.25">
      <c r="A2" s="20" t="s">
        <v>3</v>
      </c>
      <c r="B2" s="20"/>
      <c r="C2" s="20"/>
      <c r="D2" s="20"/>
      <c r="E2" s="20"/>
      <c r="F2" s="18"/>
      <c r="G2" s="18"/>
      <c r="H2" s="18"/>
      <c r="I2" s="18"/>
      <c r="J2" s="21" t="s">
        <v>4</v>
      </c>
      <c r="K2" s="21"/>
      <c r="L2" s="21"/>
      <c r="M2" s="21"/>
      <c r="N2" s="21"/>
      <c r="O2" s="21"/>
    </row>
    <row r="3" spans="1:28" s="1" customFormat="1" ht="15" customHeight="1" x14ac:dyDescent="0.25">
      <c r="A3" s="20" t="s">
        <v>5</v>
      </c>
      <c r="B3" s="20"/>
      <c r="C3" s="20"/>
      <c r="D3" s="20"/>
      <c r="E3" s="20"/>
      <c r="F3" s="18"/>
      <c r="G3" s="18"/>
      <c r="H3" s="18"/>
      <c r="I3" s="18"/>
      <c r="J3" s="22"/>
      <c r="K3" s="22"/>
      <c r="L3" s="22"/>
      <c r="M3" s="22"/>
      <c r="N3" s="22"/>
      <c r="O3" s="22"/>
    </row>
    <row r="4" spans="1:28" s="1" customFormat="1" ht="15" customHeight="1" x14ac:dyDescent="0.25">
      <c r="A4" s="26" t="str">
        <f>HYPERLINK("mailto:books@infra-m.ru", "mailto:books@infra-m.ru")</f>
        <v>mailto:books@infra-m.ru</v>
      </c>
      <c r="B4" s="23"/>
      <c r="C4" s="23"/>
      <c r="D4" s="23"/>
      <c r="E4" s="23"/>
      <c r="F4" s="18"/>
      <c r="G4" s="18"/>
      <c r="H4" s="18"/>
      <c r="I4" s="18"/>
      <c r="J4" s="22"/>
      <c r="K4" s="22"/>
      <c r="L4" s="22"/>
      <c r="M4" s="22"/>
      <c r="N4" s="22"/>
      <c r="O4" s="22"/>
    </row>
    <row r="5" spans="1:28" s="1" customFormat="1" ht="15" customHeight="1" x14ac:dyDescent="0.25">
      <c r="A5" s="26" t="str">
        <f>HYPERLINK("https://infra-m.ru", "https://infra-m.ru")</f>
        <v>https://infra-m.ru</v>
      </c>
      <c r="B5" s="23"/>
      <c r="C5" s="23"/>
      <c r="D5" s="23"/>
      <c r="E5" s="23"/>
      <c r="F5" s="18"/>
      <c r="G5" s="18"/>
      <c r="H5" s="18"/>
      <c r="I5" s="18"/>
      <c r="J5" s="22"/>
      <c r="K5" s="22"/>
      <c r="L5" s="22"/>
      <c r="M5" s="22"/>
      <c r="N5" s="22"/>
      <c r="O5" s="22"/>
    </row>
    <row r="6" spans="1:28" s="1" customFormat="1" ht="11.1" customHeight="1" x14ac:dyDescent="0.2"/>
    <row r="7" spans="1:28" s="2" customFormat="1" ht="21.95" customHeight="1" x14ac:dyDescent="0.2">
      <c r="A7" s="3" t="s">
        <v>6</v>
      </c>
      <c r="B7" s="3" t="s">
        <v>7</v>
      </c>
      <c r="C7" s="3" t="s">
        <v>8</v>
      </c>
      <c r="D7" s="3" t="s">
        <v>9</v>
      </c>
      <c r="E7" s="3" t="s">
        <v>10</v>
      </c>
      <c r="F7" s="3" t="s">
        <v>11</v>
      </c>
      <c r="G7" s="3" t="s">
        <v>12</v>
      </c>
      <c r="H7" s="3" t="s">
        <v>13</v>
      </c>
      <c r="I7" s="3" t="s">
        <v>14</v>
      </c>
      <c r="J7" s="3" t="s">
        <v>15</v>
      </c>
      <c r="K7" s="3" t="s">
        <v>16</v>
      </c>
      <c r="L7" s="3" t="s">
        <v>17</v>
      </c>
      <c r="M7" s="3" t="s">
        <v>18</v>
      </c>
      <c r="N7" s="3" t="s">
        <v>19</v>
      </c>
      <c r="O7" s="3" t="s">
        <v>20</v>
      </c>
      <c r="P7" s="3" t="s">
        <v>21</v>
      </c>
      <c r="Q7" s="3" t="s">
        <v>22</v>
      </c>
      <c r="R7" s="3" t="s">
        <v>23</v>
      </c>
      <c r="S7" s="3" t="s">
        <v>24</v>
      </c>
      <c r="T7" s="3" t="s">
        <v>25</v>
      </c>
      <c r="U7" s="3" t="s">
        <v>26</v>
      </c>
      <c r="V7" s="3" t="s">
        <v>27</v>
      </c>
      <c r="W7" s="3" t="s">
        <v>28</v>
      </c>
      <c r="X7" s="3" t="s">
        <v>29</v>
      </c>
      <c r="Y7" s="3" t="s">
        <v>30</v>
      </c>
      <c r="Z7" s="3" t="s">
        <v>31</v>
      </c>
      <c r="AA7" s="3" t="s">
        <v>32</v>
      </c>
      <c r="AB7" s="3" t="s">
        <v>33</v>
      </c>
    </row>
    <row r="8" spans="1:28" s="4" customFormat="1" ht="51.95" customHeight="1" x14ac:dyDescent="0.2">
      <c r="A8" s="5">
        <v>0</v>
      </c>
      <c r="B8" s="6" t="s">
        <v>34</v>
      </c>
      <c r="C8" s="7">
        <v>530</v>
      </c>
      <c r="D8" s="8" t="s">
        <v>35</v>
      </c>
      <c r="E8" s="8" t="s">
        <v>36</v>
      </c>
      <c r="F8" s="8" t="s">
        <v>37</v>
      </c>
      <c r="G8" s="6" t="s">
        <v>38</v>
      </c>
      <c r="H8" s="6" t="s">
        <v>39</v>
      </c>
      <c r="I8" s="8" t="s">
        <v>40</v>
      </c>
      <c r="J8" s="9">
        <v>1</v>
      </c>
      <c r="K8" s="9">
        <v>111</v>
      </c>
      <c r="L8" s="9">
        <v>2023</v>
      </c>
      <c r="M8" s="8" t="s">
        <v>41</v>
      </c>
      <c r="N8" s="8" t="s">
        <v>42</v>
      </c>
      <c r="O8" s="8" t="s">
        <v>43</v>
      </c>
      <c r="P8" s="6" t="s">
        <v>44</v>
      </c>
      <c r="Q8" s="8" t="s">
        <v>45</v>
      </c>
      <c r="R8" s="10" t="s">
        <v>46</v>
      </c>
      <c r="S8" s="11"/>
      <c r="T8" s="6"/>
      <c r="U8" s="12"/>
      <c r="V8" s="27" t="str">
        <f>HYPERLINK("https://znanium.ru/catalog/product/1915704", "Ознакомиться")</f>
        <v>Ознакомиться</v>
      </c>
      <c r="W8" s="8" t="s">
        <v>47</v>
      </c>
      <c r="X8" s="6"/>
      <c r="Y8" s="6"/>
      <c r="Z8" s="6"/>
      <c r="AA8" s="6" t="s">
        <v>48</v>
      </c>
      <c r="AB8" s="8" t="s">
        <v>49</v>
      </c>
    </row>
    <row r="9" spans="1:28" s="4" customFormat="1" ht="51.95" customHeight="1" x14ac:dyDescent="0.2">
      <c r="A9" s="5">
        <v>0</v>
      </c>
      <c r="B9" s="6" t="s">
        <v>50</v>
      </c>
      <c r="C9" s="7">
        <v>990</v>
      </c>
      <c r="D9" s="8" t="s">
        <v>51</v>
      </c>
      <c r="E9" s="8" t="s">
        <v>52</v>
      </c>
      <c r="F9" s="8" t="s">
        <v>53</v>
      </c>
      <c r="G9" s="6" t="s">
        <v>38</v>
      </c>
      <c r="H9" s="6" t="s">
        <v>54</v>
      </c>
      <c r="I9" s="8" t="s">
        <v>55</v>
      </c>
      <c r="J9" s="9">
        <v>1</v>
      </c>
      <c r="K9" s="9">
        <v>198</v>
      </c>
      <c r="L9" s="9">
        <v>2024</v>
      </c>
      <c r="M9" s="8" t="s">
        <v>56</v>
      </c>
      <c r="N9" s="8" t="s">
        <v>42</v>
      </c>
      <c r="O9" s="8" t="s">
        <v>43</v>
      </c>
      <c r="P9" s="6" t="s">
        <v>44</v>
      </c>
      <c r="Q9" s="8" t="s">
        <v>45</v>
      </c>
      <c r="R9" s="10" t="s">
        <v>57</v>
      </c>
      <c r="S9" s="11"/>
      <c r="T9" s="6"/>
      <c r="U9" s="12"/>
      <c r="V9" s="27" t="str">
        <f>HYPERLINK("https://znanium.ru/catalog/product/2049718", "Ознакомиться")</f>
        <v>Ознакомиться</v>
      </c>
      <c r="W9" s="8" t="s">
        <v>58</v>
      </c>
      <c r="X9" s="6"/>
      <c r="Y9" s="6"/>
      <c r="Z9" s="6"/>
      <c r="AA9" s="6" t="s">
        <v>59</v>
      </c>
      <c r="AB9" s="8" t="s">
        <v>60</v>
      </c>
    </row>
    <row r="10" spans="1:28" s="4" customFormat="1" ht="51.95" customHeight="1" x14ac:dyDescent="0.2">
      <c r="A10" s="5">
        <v>0</v>
      </c>
      <c r="B10" s="6" t="s">
        <v>61</v>
      </c>
      <c r="C10" s="7">
        <v>930</v>
      </c>
      <c r="D10" s="8" t="s">
        <v>62</v>
      </c>
      <c r="E10" s="8" t="s">
        <v>63</v>
      </c>
      <c r="F10" s="8" t="s">
        <v>64</v>
      </c>
      <c r="G10" s="6" t="s">
        <v>65</v>
      </c>
      <c r="H10" s="6" t="s">
        <v>54</v>
      </c>
      <c r="I10" s="8" t="s">
        <v>66</v>
      </c>
      <c r="J10" s="9">
        <v>1</v>
      </c>
      <c r="K10" s="9">
        <v>201</v>
      </c>
      <c r="L10" s="9">
        <v>2023</v>
      </c>
      <c r="M10" s="8" t="s">
        <v>67</v>
      </c>
      <c r="N10" s="8" t="s">
        <v>42</v>
      </c>
      <c r="O10" s="8" t="s">
        <v>43</v>
      </c>
      <c r="P10" s="6" t="s">
        <v>68</v>
      </c>
      <c r="Q10" s="8" t="s">
        <v>69</v>
      </c>
      <c r="R10" s="10" t="s">
        <v>70</v>
      </c>
      <c r="S10" s="11" t="s">
        <v>71</v>
      </c>
      <c r="T10" s="6"/>
      <c r="U10" s="12"/>
      <c r="V10" s="27" t="str">
        <f>HYPERLINK("https://znanium.ru/catalog/product/1912987", "Ознакомиться")</f>
        <v>Ознакомиться</v>
      </c>
      <c r="W10" s="8" t="s">
        <v>72</v>
      </c>
      <c r="X10" s="6"/>
      <c r="Y10" s="6"/>
      <c r="Z10" s="6"/>
      <c r="AA10" s="6" t="s">
        <v>73</v>
      </c>
      <c r="AB10" s="8" t="s">
        <v>74</v>
      </c>
    </row>
    <row r="11" spans="1:28" s="4" customFormat="1" ht="51.95" customHeight="1" x14ac:dyDescent="0.2">
      <c r="A11" s="5">
        <v>0</v>
      </c>
      <c r="B11" s="6" t="s">
        <v>75</v>
      </c>
      <c r="C11" s="13">
        <v>1890</v>
      </c>
      <c r="D11" s="8" t="s">
        <v>76</v>
      </c>
      <c r="E11" s="8" t="s">
        <v>77</v>
      </c>
      <c r="F11" s="8" t="s">
        <v>78</v>
      </c>
      <c r="G11" s="6" t="s">
        <v>65</v>
      </c>
      <c r="H11" s="6" t="s">
        <v>39</v>
      </c>
      <c r="I11" s="8" t="s">
        <v>66</v>
      </c>
      <c r="J11" s="9">
        <v>1</v>
      </c>
      <c r="K11" s="9">
        <v>400</v>
      </c>
      <c r="L11" s="9">
        <v>2024</v>
      </c>
      <c r="M11" s="8" t="s">
        <v>79</v>
      </c>
      <c r="N11" s="8" t="s">
        <v>42</v>
      </c>
      <c r="O11" s="8" t="s">
        <v>43</v>
      </c>
      <c r="P11" s="6" t="s">
        <v>68</v>
      </c>
      <c r="Q11" s="8" t="s">
        <v>69</v>
      </c>
      <c r="R11" s="10" t="s">
        <v>80</v>
      </c>
      <c r="S11" s="11"/>
      <c r="T11" s="6"/>
      <c r="U11" s="12"/>
      <c r="V11" s="27" t="str">
        <f>HYPERLINK("https://znanium.ru/catalog/product/2140566", "Ознакомиться")</f>
        <v>Ознакомиться</v>
      </c>
      <c r="W11" s="8" t="s">
        <v>81</v>
      </c>
      <c r="X11" s="6"/>
      <c r="Y11" s="6"/>
      <c r="Z11" s="6"/>
      <c r="AA11" s="6" t="s">
        <v>82</v>
      </c>
      <c r="AB11" s="8" t="s">
        <v>83</v>
      </c>
    </row>
    <row r="12" spans="1:28" s="4" customFormat="1" ht="51.95" customHeight="1" x14ac:dyDescent="0.2">
      <c r="A12" s="5">
        <v>0</v>
      </c>
      <c r="B12" s="6" t="s">
        <v>84</v>
      </c>
      <c r="C12" s="7">
        <v>890</v>
      </c>
      <c r="D12" s="8" t="s">
        <v>85</v>
      </c>
      <c r="E12" s="8" t="s">
        <v>86</v>
      </c>
      <c r="F12" s="8" t="s">
        <v>87</v>
      </c>
      <c r="G12" s="6" t="s">
        <v>65</v>
      </c>
      <c r="H12" s="6" t="s">
        <v>54</v>
      </c>
      <c r="I12" s="8" t="s">
        <v>88</v>
      </c>
      <c r="J12" s="9">
        <v>1</v>
      </c>
      <c r="K12" s="9">
        <v>196</v>
      </c>
      <c r="L12" s="9">
        <v>2023</v>
      </c>
      <c r="M12" s="8" t="s">
        <v>89</v>
      </c>
      <c r="N12" s="8" t="s">
        <v>42</v>
      </c>
      <c r="O12" s="8" t="s">
        <v>43</v>
      </c>
      <c r="P12" s="6" t="s">
        <v>68</v>
      </c>
      <c r="Q12" s="8" t="s">
        <v>90</v>
      </c>
      <c r="R12" s="10" t="s">
        <v>91</v>
      </c>
      <c r="S12" s="11" t="s">
        <v>92</v>
      </c>
      <c r="T12" s="6" t="s">
        <v>93</v>
      </c>
      <c r="U12" s="12"/>
      <c r="V12" s="27" t="str">
        <f>HYPERLINK("https://znanium.ru/catalog/product/1939086", "Ознакомиться")</f>
        <v>Ознакомиться</v>
      </c>
      <c r="W12" s="8" t="s">
        <v>94</v>
      </c>
      <c r="X12" s="6"/>
      <c r="Y12" s="6"/>
      <c r="Z12" s="6"/>
      <c r="AA12" s="6" t="s">
        <v>95</v>
      </c>
      <c r="AB12" s="8" t="s">
        <v>96</v>
      </c>
    </row>
    <row r="13" spans="1:28" s="4" customFormat="1" ht="51.95" customHeight="1" x14ac:dyDescent="0.2">
      <c r="A13" s="5">
        <v>0</v>
      </c>
      <c r="B13" s="6" t="s">
        <v>97</v>
      </c>
      <c r="C13" s="7">
        <v>830</v>
      </c>
      <c r="D13" s="8" t="s">
        <v>98</v>
      </c>
      <c r="E13" s="8" t="s">
        <v>99</v>
      </c>
      <c r="F13" s="8" t="s">
        <v>100</v>
      </c>
      <c r="G13" s="6" t="s">
        <v>38</v>
      </c>
      <c r="H13" s="6" t="s">
        <v>54</v>
      </c>
      <c r="I13" s="8" t="s">
        <v>40</v>
      </c>
      <c r="J13" s="9">
        <v>1</v>
      </c>
      <c r="K13" s="9">
        <v>180</v>
      </c>
      <c r="L13" s="9">
        <v>2024</v>
      </c>
      <c r="M13" s="8" t="s">
        <v>101</v>
      </c>
      <c r="N13" s="8" t="s">
        <v>42</v>
      </c>
      <c r="O13" s="8" t="s">
        <v>43</v>
      </c>
      <c r="P13" s="6" t="s">
        <v>44</v>
      </c>
      <c r="Q13" s="8" t="s">
        <v>45</v>
      </c>
      <c r="R13" s="10" t="s">
        <v>102</v>
      </c>
      <c r="S13" s="11"/>
      <c r="T13" s="6"/>
      <c r="U13" s="12"/>
      <c r="V13" s="27" t="str">
        <f>HYPERLINK("https://znanium.ru/catalog/product/2052391", "Ознакомиться")</f>
        <v>Ознакомиться</v>
      </c>
      <c r="W13" s="8" t="s">
        <v>103</v>
      </c>
      <c r="X13" s="6"/>
      <c r="Y13" s="6"/>
      <c r="Z13" s="6"/>
      <c r="AA13" s="6" t="s">
        <v>104</v>
      </c>
      <c r="AB13" s="8" t="s">
        <v>105</v>
      </c>
    </row>
    <row r="14" spans="1:28" s="4" customFormat="1" ht="51.95" customHeight="1" x14ac:dyDescent="0.2">
      <c r="A14" s="5">
        <v>0</v>
      </c>
      <c r="B14" s="6" t="s">
        <v>106</v>
      </c>
      <c r="C14" s="13">
        <v>1960</v>
      </c>
      <c r="D14" s="8" t="s">
        <v>107</v>
      </c>
      <c r="E14" s="8" t="s">
        <v>108</v>
      </c>
      <c r="F14" s="8" t="s">
        <v>109</v>
      </c>
      <c r="G14" s="6" t="s">
        <v>110</v>
      </c>
      <c r="H14" s="6" t="s">
        <v>111</v>
      </c>
      <c r="I14" s="8" t="s">
        <v>112</v>
      </c>
      <c r="J14" s="9">
        <v>1</v>
      </c>
      <c r="K14" s="9">
        <v>416</v>
      </c>
      <c r="L14" s="9">
        <v>2024</v>
      </c>
      <c r="M14" s="8" t="s">
        <v>113</v>
      </c>
      <c r="N14" s="8" t="s">
        <v>42</v>
      </c>
      <c r="O14" s="8" t="s">
        <v>43</v>
      </c>
      <c r="P14" s="6" t="s">
        <v>68</v>
      </c>
      <c r="Q14" s="8" t="s">
        <v>114</v>
      </c>
      <c r="R14" s="10" t="s">
        <v>115</v>
      </c>
      <c r="S14" s="11" t="s">
        <v>116</v>
      </c>
      <c r="T14" s="6"/>
      <c r="U14" s="12"/>
      <c r="V14" s="27" t="str">
        <f>HYPERLINK("https://znanium.ru/catalog/product/2130242", "Ознакомиться")</f>
        <v>Ознакомиться</v>
      </c>
      <c r="W14" s="8" t="s">
        <v>117</v>
      </c>
      <c r="X14" s="6"/>
      <c r="Y14" s="6"/>
      <c r="Z14" s="6"/>
      <c r="AA14" s="6" t="s">
        <v>118</v>
      </c>
      <c r="AB14" s="8" t="s">
        <v>119</v>
      </c>
    </row>
    <row r="15" spans="1:28" s="4" customFormat="1" ht="51.95" customHeight="1" x14ac:dyDescent="0.2">
      <c r="A15" s="5">
        <v>0</v>
      </c>
      <c r="B15" s="6" t="s">
        <v>120</v>
      </c>
      <c r="C15" s="7">
        <v>534.9</v>
      </c>
      <c r="D15" s="8" t="s">
        <v>121</v>
      </c>
      <c r="E15" s="8" t="s">
        <v>122</v>
      </c>
      <c r="F15" s="8" t="s">
        <v>123</v>
      </c>
      <c r="G15" s="6" t="s">
        <v>38</v>
      </c>
      <c r="H15" s="6" t="s">
        <v>54</v>
      </c>
      <c r="I15" s="8" t="s">
        <v>88</v>
      </c>
      <c r="J15" s="9">
        <v>1</v>
      </c>
      <c r="K15" s="9">
        <v>118</v>
      </c>
      <c r="L15" s="9">
        <v>2023</v>
      </c>
      <c r="M15" s="8" t="s">
        <v>124</v>
      </c>
      <c r="N15" s="8" t="s">
        <v>42</v>
      </c>
      <c r="O15" s="8" t="s">
        <v>43</v>
      </c>
      <c r="P15" s="6" t="s">
        <v>68</v>
      </c>
      <c r="Q15" s="8" t="s">
        <v>90</v>
      </c>
      <c r="R15" s="10" t="s">
        <v>125</v>
      </c>
      <c r="S15" s="11" t="s">
        <v>126</v>
      </c>
      <c r="T15" s="6" t="s">
        <v>93</v>
      </c>
      <c r="U15" s="12"/>
      <c r="V15" s="27" t="str">
        <f>HYPERLINK("https://znanium.ru/catalog/product/1178152", "Ознакомиться")</f>
        <v>Ознакомиться</v>
      </c>
      <c r="W15" s="8" t="s">
        <v>94</v>
      </c>
      <c r="X15" s="6"/>
      <c r="Y15" s="6"/>
      <c r="Z15" s="6"/>
      <c r="AA15" s="6" t="s">
        <v>127</v>
      </c>
      <c r="AB15" s="8" t="s">
        <v>128</v>
      </c>
    </row>
    <row r="16" spans="1:28" s="4" customFormat="1" ht="51.95" customHeight="1" x14ac:dyDescent="0.2">
      <c r="A16" s="5">
        <v>0</v>
      </c>
      <c r="B16" s="6" t="s">
        <v>129</v>
      </c>
      <c r="C16" s="13">
        <v>1100</v>
      </c>
      <c r="D16" s="8" t="s">
        <v>130</v>
      </c>
      <c r="E16" s="8" t="s">
        <v>131</v>
      </c>
      <c r="F16" s="8" t="s">
        <v>132</v>
      </c>
      <c r="G16" s="6" t="s">
        <v>65</v>
      </c>
      <c r="H16" s="6" t="s">
        <v>39</v>
      </c>
      <c r="I16" s="8" t="s">
        <v>66</v>
      </c>
      <c r="J16" s="9">
        <v>1</v>
      </c>
      <c r="K16" s="9">
        <v>236</v>
      </c>
      <c r="L16" s="9">
        <v>2024</v>
      </c>
      <c r="M16" s="8" t="s">
        <v>133</v>
      </c>
      <c r="N16" s="8" t="s">
        <v>42</v>
      </c>
      <c r="O16" s="8" t="s">
        <v>43</v>
      </c>
      <c r="P16" s="6" t="s">
        <v>68</v>
      </c>
      <c r="Q16" s="8" t="s">
        <v>69</v>
      </c>
      <c r="R16" s="10" t="s">
        <v>134</v>
      </c>
      <c r="S16" s="11"/>
      <c r="T16" s="6"/>
      <c r="U16" s="12"/>
      <c r="V16" s="27" t="str">
        <f>HYPERLINK("https://znanium.ru/catalog/product/2140687", "Ознакомиться")</f>
        <v>Ознакомиться</v>
      </c>
      <c r="W16" s="8" t="s">
        <v>47</v>
      </c>
      <c r="X16" s="6"/>
      <c r="Y16" s="6"/>
      <c r="Z16" s="6"/>
      <c r="AA16" s="6" t="s">
        <v>135</v>
      </c>
      <c r="AB16" s="8" t="s">
        <v>136</v>
      </c>
    </row>
    <row r="17" spans="1:28" s="4" customFormat="1" ht="51.95" customHeight="1" x14ac:dyDescent="0.2">
      <c r="A17" s="5">
        <v>0</v>
      </c>
      <c r="B17" s="6" t="s">
        <v>137</v>
      </c>
      <c r="C17" s="13">
        <v>1644.9</v>
      </c>
      <c r="D17" s="8" t="s">
        <v>138</v>
      </c>
      <c r="E17" s="8" t="s">
        <v>139</v>
      </c>
      <c r="F17" s="8" t="s">
        <v>140</v>
      </c>
      <c r="G17" s="6" t="s">
        <v>65</v>
      </c>
      <c r="H17" s="6" t="s">
        <v>141</v>
      </c>
      <c r="I17" s="8" t="s">
        <v>112</v>
      </c>
      <c r="J17" s="9">
        <v>1</v>
      </c>
      <c r="K17" s="9">
        <v>432</v>
      </c>
      <c r="L17" s="9">
        <v>2022</v>
      </c>
      <c r="M17" s="8" t="s">
        <v>142</v>
      </c>
      <c r="N17" s="8" t="s">
        <v>42</v>
      </c>
      <c r="O17" s="8" t="s">
        <v>43</v>
      </c>
      <c r="P17" s="6" t="s">
        <v>68</v>
      </c>
      <c r="Q17" s="8" t="s">
        <v>114</v>
      </c>
      <c r="R17" s="10" t="s">
        <v>143</v>
      </c>
      <c r="S17" s="11" t="s">
        <v>144</v>
      </c>
      <c r="T17" s="6"/>
      <c r="U17" s="12"/>
      <c r="V17" s="27" t="str">
        <f>HYPERLINK("https://znanium.ru/catalog/product/1189328", "Ознакомиться")</f>
        <v>Ознакомиться</v>
      </c>
      <c r="W17" s="8" t="s">
        <v>145</v>
      </c>
      <c r="X17" s="6"/>
      <c r="Y17" s="6"/>
      <c r="Z17" s="6"/>
      <c r="AA17" s="6" t="s">
        <v>146</v>
      </c>
      <c r="AB17" s="8" t="s">
        <v>147</v>
      </c>
    </row>
    <row r="18" spans="1:28" s="4" customFormat="1" ht="51.95" customHeight="1" x14ac:dyDescent="0.2">
      <c r="A18" s="5">
        <v>0</v>
      </c>
      <c r="B18" s="6" t="s">
        <v>148</v>
      </c>
      <c r="C18" s="13">
        <v>2724</v>
      </c>
      <c r="D18" s="8" t="s">
        <v>149</v>
      </c>
      <c r="E18" s="8" t="s">
        <v>150</v>
      </c>
      <c r="F18" s="8" t="s">
        <v>109</v>
      </c>
      <c r="G18" s="6" t="s">
        <v>65</v>
      </c>
      <c r="H18" s="6" t="s">
        <v>111</v>
      </c>
      <c r="I18" s="8" t="s">
        <v>88</v>
      </c>
      <c r="J18" s="9">
        <v>1</v>
      </c>
      <c r="K18" s="9">
        <v>592</v>
      </c>
      <c r="L18" s="9">
        <v>2024</v>
      </c>
      <c r="M18" s="8" t="s">
        <v>151</v>
      </c>
      <c r="N18" s="8" t="s">
        <v>42</v>
      </c>
      <c r="O18" s="8" t="s">
        <v>43</v>
      </c>
      <c r="P18" s="6" t="s">
        <v>68</v>
      </c>
      <c r="Q18" s="8" t="s">
        <v>90</v>
      </c>
      <c r="R18" s="10" t="s">
        <v>152</v>
      </c>
      <c r="S18" s="11" t="s">
        <v>153</v>
      </c>
      <c r="T18" s="6"/>
      <c r="U18" s="12"/>
      <c r="V18" s="27" t="str">
        <f>HYPERLINK("https://znanium.ru/catalog/product/1843022", "Ознакомиться")</f>
        <v>Ознакомиться</v>
      </c>
      <c r="W18" s="8" t="s">
        <v>117</v>
      </c>
      <c r="X18" s="6"/>
      <c r="Y18" s="6"/>
      <c r="Z18" s="6"/>
      <c r="AA18" s="6" t="s">
        <v>154</v>
      </c>
      <c r="AB18" s="8" t="s">
        <v>155</v>
      </c>
    </row>
    <row r="19" spans="1:28" s="4" customFormat="1" ht="51.95" customHeight="1" x14ac:dyDescent="0.2">
      <c r="A19" s="5">
        <v>0</v>
      </c>
      <c r="B19" s="6" t="s">
        <v>156</v>
      </c>
      <c r="C19" s="13">
        <v>1340</v>
      </c>
      <c r="D19" s="8" t="s">
        <v>157</v>
      </c>
      <c r="E19" s="8" t="s">
        <v>158</v>
      </c>
      <c r="F19" s="8" t="s">
        <v>159</v>
      </c>
      <c r="G19" s="6" t="s">
        <v>38</v>
      </c>
      <c r="H19" s="6" t="s">
        <v>54</v>
      </c>
      <c r="I19" s="8" t="s">
        <v>160</v>
      </c>
      <c r="J19" s="9">
        <v>1</v>
      </c>
      <c r="K19" s="9">
        <v>285</v>
      </c>
      <c r="L19" s="9">
        <v>2024</v>
      </c>
      <c r="M19" s="8" t="s">
        <v>161</v>
      </c>
      <c r="N19" s="8" t="s">
        <v>42</v>
      </c>
      <c r="O19" s="8" t="s">
        <v>162</v>
      </c>
      <c r="P19" s="6" t="s">
        <v>163</v>
      </c>
      <c r="Q19" s="8" t="s">
        <v>45</v>
      </c>
      <c r="R19" s="10" t="s">
        <v>164</v>
      </c>
      <c r="S19" s="11"/>
      <c r="T19" s="6" t="s">
        <v>93</v>
      </c>
      <c r="U19" s="12"/>
      <c r="V19" s="27" t="str">
        <f>HYPERLINK("https://znanium.ru/catalog/product/2136566", "Ознакомиться")</f>
        <v>Ознакомиться</v>
      </c>
      <c r="W19" s="8" t="s">
        <v>165</v>
      </c>
      <c r="X19" s="6"/>
      <c r="Y19" s="6"/>
      <c r="Z19" s="6"/>
      <c r="AA19" s="6" t="s">
        <v>127</v>
      </c>
      <c r="AB19" s="8" t="s">
        <v>166</v>
      </c>
    </row>
    <row r="20" spans="1:28" s="4" customFormat="1" ht="51.95" customHeight="1" x14ac:dyDescent="0.2">
      <c r="A20" s="5">
        <v>0</v>
      </c>
      <c r="B20" s="6" t="s">
        <v>167</v>
      </c>
      <c r="C20" s="13">
        <v>1450</v>
      </c>
      <c r="D20" s="8" t="s">
        <v>168</v>
      </c>
      <c r="E20" s="8" t="s">
        <v>169</v>
      </c>
      <c r="F20" s="8" t="s">
        <v>170</v>
      </c>
      <c r="G20" s="6" t="s">
        <v>38</v>
      </c>
      <c r="H20" s="6" t="s">
        <v>39</v>
      </c>
      <c r="I20" s="8" t="s">
        <v>88</v>
      </c>
      <c r="J20" s="9">
        <v>1</v>
      </c>
      <c r="K20" s="9">
        <v>320</v>
      </c>
      <c r="L20" s="9">
        <v>2023</v>
      </c>
      <c r="M20" s="8" t="s">
        <v>171</v>
      </c>
      <c r="N20" s="8" t="s">
        <v>42</v>
      </c>
      <c r="O20" s="8" t="s">
        <v>43</v>
      </c>
      <c r="P20" s="6" t="s">
        <v>68</v>
      </c>
      <c r="Q20" s="8" t="s">
        <v>90</v>
      </c>
      <c r="R20" s="10" t="s">
        <v>172</v>
      </c>
      <c r="S20" s="11" t="s">
        <v>173</v>
      </c>
      <c r="T20" s="6" t="s">
        <v>93</v>
      </c>
      <c r="U20" s="12"/>
      <c r="V20" s="27" t="str">
        <f>HYPERLINK("https://znanium.ru/catalog/product/2038247", "Ознакомиться")</f>
        <v>Ознакомиться</v>
      </c>
      <c r="W20" s="8" t="s">
        <v>47</v>
      </c>
      <c r="X20" s="6"/>
      <c r="Y20" s="6"/>
      <c r="Z20" s="6"/>
      <c r="AA20" s="6" t="s">
        <v>174</v>
      </c>
      <c r="AB20" s="8" t="s">
        <v>175</v>
      </c>
    </row>
    <row r="21" spans="1:28" s="4" customFormat="1" ht="51.95" customHeight="1" x14ac:dyDescent="0.2">
      <c r="A21" s="5">
        <v>0</v>
      </c>
      <c r="B21" s="6" t="s">
        <v>176</v>
      </c>
      <c r="C21" s="13">
        <v>1130</v>
      </c>
      <c r="D21" s="8" t="s">
        <v>177</v>
      </c>
      <c r="E21" s="8" t="s">
        <v>178</v>
      </c>
      <c r="F21" s="8" t="s">
        <v>179</v>
      </c>
      <c r="G21" s="6" t="s">
        <v>65</v>
      </c>
      <c r="H21" s="6" t="s">
        <v>54</v>
      </c>
      <c r="I21" s="8" t="s">
        <v>40</v>
      </c>
      <c r="J21" s="9">
        <v>1</v>
      </c>
      <c r="K21" s="9">
        <v>226</v>
      </c>
      <c r="L21" s="9">
        <v>2025</v>
      </c>
      <c r="M21" s="8" t="s">
        <v>180</v>
      </c>
      <c r="N21" s="8" t="s">
        <v>42</v>
      </c>
      <c r="O21" s="8" t="s">
        <v>43</v>
      </c>
      <c r="P21" s="6" t="s">
        <v>44</v>
      </c>
      <c r="Q21" s="8" t="s">
        <v>45</v>
      </c>
      <c r="R21" s="10" t="s">
        <v>181</v>
      </c>
      <c r="S21" s="11"/>
      <c r="T21" s="6"/>
      <c r="U21" s="12"/>
      <c r="V21" s="27" t="str">
        <f>HYPERLINK("https://znanium.ru/catalog/product/2171257", "Ознакомиться")</f>
        <v>Ознакомиться</v>
      </c>
      <c r="W21" s="8" t="s">
        <v>182</v>
      </c>
      <c r="X21" s="6"/>
      <c r="Y21" s="6"/>
      <c r="Z21" s="6"/>
      <c r="AA21" s="6" t="s">
        <v>183</v>
      </c>
      <c r="AB21" s="8" t="s">
        <v>184</v>
      </c>
    </row>
    <row r="22" spans="1:28" s="4" customFormat="1" ht="51.95" customHeight="1" x14ac:dyDescent="0.2">
      <c r="A22" s="5">
        <v>0</v>
      </c>
      <c r="B22" s="6" t="s">
        <v>185</v>
      </c>
      <c r="C22" s="13">
        <v>1210</v>
      </c>
      <c r="D22" s="8" t="s">
        <v>186</v>
      </c>
      <c r="E22" s="8" t="s">
        <v>187</v>
      </c>
      <c r="F22" s="8" t="s">
        <v>188</v>
      </c>
      <c r="G22" s="6" t="s">
        <v>65</v>
      </c>
      <c r="H22" s="6" t="s">
        <v>54</v>
      </c>
      <c r="I22" s="8" t="s">
        <v>189</v>
      </c>
      <c r="J22" s="9">
        <v>1</v>
      </c>
      <c r="K22" s="9">
        <v>256</v>
      </c>
      <c r="L22" s="9">
        <v>2024</v>
      </c>
      <c r="M22" s="8" t="s">
        <v>190</v>
      </c>
      <c r="N22" s="8" t="s">
        <v>42</v>
      </c>
      <c r="O22" s="8" t="s">
        <v>43</v>
      </c>
      <c r="P22" s="6" t="s">
        <v>68</v>
      </c>
      <c r="Q22" s="8" t="s">
        <v>191</v>
      </c>
      <c r="R22" s="10" t="s">
        <v>192</v>
      </c>
      <c r="S22" s="11" t="s">
        <v>193</v>
      </c>
      <c r="T22" s="6"/>
      <c r="U22" s="12"/>
      <c r="V22" s="27" t="str">
        <f>HYPERLINK("https://znanium.ru/catalog/product/2139841", "Ознакомиться")</f>
        <v>Ознакомиться</v>
      </c>
      <c r="W22" s="8" t="s">
        <v>194</v>
      </c>
      <c r="X22" s="6"/>
      <c r="Y22" s="6"/>
      <c r="Z22" s="6" t="s">
        <v>195</v>
      </c>
      <c r="AA22" s="6" t="s">
        <v>73</v>
      </c>
      <c r="AB22" s="8" t="s">
        <v>196</v>
      </c>
    </row>
    <row r="23" spans="1:28" s="4" customFormat="1" ht="51.95" customHeight="1" x14ac:dyDescent="0.2">
      <c r="A23" s="5">
        <v>0</v>
      </c>
      <c r="B23" s="6" t="s">
        <v>197</v>
      </c>
      <c r="C23" s="13">
        <v>1174</v>
      </c>
      <c r="D23" s="8" t="s">
        <v>198</v>
      </c>
      <c r="E23" s="8" t="s">
        <v>199</v>
      </c>
      <c r="F23" s="8" t="s">
        <v>188</v>
      </c>
      <c r="G23" s="6" t="s">
        <v>110</v>
      </c>
      <c r="H23" s="6" t="s">
        <v>141</v>
      </c>
      <c r="I23" s="8" t="s">
        <v>88</v>
      </c>
      <c r="J23" s="9">
        <v>1</v>
      </c>
      <c r="K23" s="9">
        <v>256</v>
      </c>
      <c r="L23" s="9">
        <v>2024</v>
      </c>
      <c r="M23" s="8" t="s">
        <v>200</v>
      </c>
      <c r="N23" s="8" t="s">
        <v>42</v>
      </c>
      <c r="O23" s="8" t="s">
        <v>43</v>
      </c>
      <c r="P23" s="6" t="s">
        <v>68</v>
      </c>
      <c r="Q23" s="8" t="s">
        <v>90</v>
      </c>
      <c r="R23" s="10" t="s">
        <v>70</v>
      </c>
      <c r="S23" s="11" t="s">
        <v>201</v>
      </c>
      <c r="T23" s="6"/>
      <c r="U23" s="12"/>
      <c r="V23" s="12"/>
      <c r="W23" s="8" t="s">
        <v>194</v>
      </c>
      <c r="X23" s="6"/>
      <c r="Y23" s="6"/>
      <c r="Z23" s="6"/>
      <c r="AA23" s="6" t="s">
        <v>202</v>
      </c>
      <c r="AB23" s="8" t="s">
        <v>203</v>
      </c>
    </row>
    <row r="24" spans="1:28" s="4" customFormat="1" ht="51.95" customHeight="1" x14ac:dyDescent="0.2">
      <c r="A24" s="5">
        <v>0</v>
      </c>
      <c r="B24" s="6" t="s">
        <v>204</v>
      </c>
      <c r="C24" s="13">
        <v>1440</v>
      </c>
      <c r="D24" s="8" t="s">
        <v>205</v>
      </c>
      <c r="E24" s="8" t="s">
        <v>206</v>
      </c>
      <c r="F24" s="8" t="s">
        <v>207</v>
      </c>
      <c r="G24" s="6" t="s">
        <v>65</v>
      </c>
      <c r="H24" s="6" t="s">
        <v>208</v>
      </c>
      <c r="I24" s="8"/>
      <c r="J24" s="9">
        <v>1</v>
      </c>
      <c r="K24" s="9">
        <v>320</v>
      </c>
      <c r="L24" s="9">
        <v>2023</v>
      </c>
      <c r="M24" s="8" t="s">
        <v>209</v>
      </c>
      <c r="N24" s="8" t="s">
        <v>42</v>
      </c>
      <c r="O24" s="8" t="s">
        <v>43</v>
      </c>
      <c r="P24" s="6" t="s">
        <v>210</v>
      </c>
      <c r="Q24" s="8" t="s">
        <v>114</v>
      </c>
      <c r="R24" s="10" t="s">
        <v>211</v>
      </c>
      <c r="S24" s="11"/>
      <c r="T24" s="6"/>
      <c r="U24" s="12"/>
      <c r="V24" s="27" t="str">
        <f>HYPERLINK("https://znanium.ru/catalog/product/1095176", "Ознакомиться")</f>
        <v>Ознакомиться</v>
      </c>
      <c r="W24" s="8" t="s">
        <v>212</v>
      </c>
      <c r="X24" s="6"/>
      <c r="Y24" s="6"/>
      <c r="Z24" s="6"/>
      <c r="AA24" s="6" t="s">
        <v>213</v>
      </c>
      <c r="AB24" s="8" t="s">
        <v>214</v>
      </c>
    </row>
    <row r="25" spans="1:28" s="4" customFormat="1" ht="51.95" customHeight="1" x14ac:dyDescent="0.2">
      <c r="A25" s="5">
        <v>0</v>
      </c>
      <c r="B25" s="6" t="s">
        <v>215</v>
      </c>
      <c r="C25" s="7">
        <v>980</v>
      </c>
      <c r="D25" s="8" t="s">
        <v>216</v>
      </c>
      <c r="E25" s="8" t="s">
        <v>217</v>
      </c>
      <c r="F25" s="8" t="s">
        <v>188</v>
      </c>
      <c r="G25" s="6" t="s">
        <v>65</v>
      </c>
      <c r="H25" s="6" t="s">
        <v>141</v>
      </c>
      <c r="I25" s="8" t="s">
        <v>112</v>
      </c>
      <c r="J25" s="9">
        <v>1</v>
      </c>
      <c r="K25" s="9">
        <v>208</v>
      </c>
      <c r="L25" s="9">
        <v>2024</v>
      </c>
      <c r="M25" s="8" t="s">
        <v>218</v>
      </c>
      <c r="N25" s="8" t="s">
        <v>42</v>
      </c>
      <c r="O25" s="8" t="s">
        <v>43</v>
      </c>
      <c r="P25" s="6" t="s">
        <v>68</v>
      </c>
      <c r="Q25" s="8" t="s">
        <v>114</v>
      </c>
      <c r="R25" s="10" t="s">
        <v>219</v>
      </c>
      <c r="S25" s="11" t="s">
        <v>220</v>
      </c>
      <c r="T25" s="6"/>
      <c r="U25" s="12"/>
      <c r="V25" s="27" t="str">
        <f>HYPERLINK("https://znanium.ru/catalog/product/2138953", "Ознакомиться")</f>
        <v>Ознакомиться</v>
      </c>
      <c r="W25" s="8" t="s">
        <v>194</v>
      </c>
      <c r="X25" s="6"/>
      <c r="Y25" s="6"/>
      <c r="Z25" s="6"/>
      <c r="AA25" s="6" t="s">
        <v>95</v>
      </c>
      <c r="AB25" s="8" t="s">
        <v>221</v>
      </c>
    </row>
    <row r="26" spans="1:28" s="4" customFormat="1" ht="51.95" customHeight="1" x14ac:dyDescent="0.2">
      <c r="A26" s="5">
        <v>0</v>
      </c>
      <c r="B26" s="6" t="s">
        <v>222</v>
      </c>
      <c r="C26" s="13">
        <v>1030</v>
      </c>
      <c r="D26" s="8" t="s">
        <v>223</v>
      </c>
      <c r="E26" s="8" t="s">
        <v>224</v>
      </c>
      <c r="F26" s="8" t="s">
        <v>225</v>
      </c>
      <c r="G26" s="6" t="s">
        <v>65</v>
      </c>
      <c r="H26" s="6" t="s">
        <v>54</v>
      </c>
      <c r="I26" s="8" t="s">
        <v>189</v>
      </c>
      <c r="J26" s="9">
        <v>1</v>
      </c>
      <c r="K26" s="9">
        <v>216</v>
      </c>
      <c r="L26" s="9">
        <v>2024</v>
      </c>
      <c r="M26" s="8" t="s">
        <v>226</v>
      </c>
      <c r="N26" s="8" t="s">
        <v>42</v>
      </c>
      <c r="O26" s="8" t="s">
        <v>43</v>
      </c>
      <c r="P26" s="6" t="s">
        <v>68</v>
      </c>
      <c r="Q26" s="8" t="s">
        <v>191</v>
      </c>
      <c r="R26" s="10" t="s">
        <v>192</v>
      </c>
      <c r="S26" s="11" t="s">
        <v>227</v>
      </c>
      <c r="T26" s="6"/>
      <c r="U26" s="12"/>
      <c r="V26" s="27" t="str">
        <f>HYPERLINK("https://znanium.ru/catalog/product/2131865", "Ознакомиться")</f>
        <v>Ознакомиться</v>
      </c>
      <c r="W26" s="8" t="s">
        <v>145</v>
      </c>
      <c r="X26" s="6"/>
      <c r="Y26" s="6"/>
      <c r="Z26" s="6" t="s">
        <v>195</v>
      </c>
      <c r="AA26" s="6" t="s">
        <v>73</v>
      </c>
      <c r="AB26" s="8" t="s">
        <v>228</v>
      </c>
    </row>
    <row r="27" spans="1:28" s="4" customFormat="1" ht="51.95" customHeight="1" x14ac:dyDescent="0.2">
      <c r="A27" s="5">
        <v>0</v>
      </c>
      <c r="B27" s="6" t="s">
        <v>229</v>
      </c>
      <c r="C27" s="7">
        <v>844</v>
      </c>
      <c r="D27" s="8" t="s">
        <v>230</v>
      </c>
      <c r="E27" s="8" t="s">
        <v>231</v>
      </c>
      <c r="F27" s="8" t="s">
        <v>232</v>
      </c>
      <c r="G27" s="6" t="s">
        <v>110</v>
      </c>
      <c r="H27" s="6" t="s">
        <v>39</v>
      </c>
      <c r="I27" s="8" t="s">
        <v>88</v>
      </c>
      <c r="J27" s="9">
        <v>1</v>
      </c>
      <c r="K27" s="9">
        <v>183</v>
      </c>
      <c r="L27" s="9">
        <v>2024</v>
      </c>
      <c r="M27" s="8" t="s">
        <v>233</v>
      </c>
      <c r="N27" s="8" t="s">
        <v>42</v>
      </c>
      <c r="O27" s="8" t="s">
        <v>43</v>
      </c>
      <c r="P27" s="6" t="s">
        <v>68</v>
      </c>
      <c r="Q27" s="8" t="s">
        <v>90</v>
      </c>
      <c r="R27" s="10" t="s">
        <v>234</v>
      </c>
      <c r="S27" s="11" t="s">
        <v>235</v>
      </c>
      <c r="T27" s="6"/>
      <c r="U27" s="12"/>
      <c r="V27" s="27" t="str">
        <f>HYPERLINK("https://znanium.ru/catalog/product/1927326", "Ознакомиться")</f>
        <v>Ознакомиться</v>
      </c>
      <c r="W27" s="8" t="s">
        <v>47</v>
      </c>
      <c r="X27" s="6"/>
      <c r="Y27" s="6"/>
      <c r="Z27" s="6"/>
      <c r="AA27" s="6" t="s">
        <v>236</v>
      </c>
      <c r="AB27" s="8" t="s">
        <v>237</v>
      </c>
    </row>
    <row r="28" spans="1:28" s="4" customFormat="1" ht="51.95" customHeight="1" x14ac:dyDescent="0.2">
      <c r="A28" s="5">
        <v>0</v>
      </c>
      <c r="B28" s="6" t="s">
        <v>238</v>
      </c>
      <c r="C28" s="13">
        <v>1080</v>
      </c>
      <c r="D28" s="8" t="s">
        <v>239</v>
      </c>
      <c r="E28" s="8" t="s">
        <v>240</v>
      </c>
      <c r="F28" s="8" t="s">
        <v>225</v>
      </c>
      <c r="G28" s="6" t="s">
        <v>65</v>
      </c>
      <c r="H28" s="6" t="s">
        <v>54</v>
      </c>
      <c r="I28" s="8" t="s">
        <v>112</v>
      </c>
      <c r="J28" s="9">
        <v>1</v>
      </c>
      <c r="K28" s="9">
        <v>216</v>
      </c>
      <c r="L28" s="9">
        <v>2023</v>
      </c>
      <c r="M28" s="8" t="s">
        <v>241</v>
      </c>
      <c r="N28" s="8" t="s">
        <v>42</v>
      </c>
      <c r="O28" s="8" t="s">
        <v>43</v>
      </c>
      <c r="P28" s="6" t="s">
        <v>68</v>
      </c>
      <c r="Q28" s="8" t="s">
        <v>114</v>
      </c>
      <c r="R28" s="10" t="s">
        <v>242</v>
      </c>
      <c r="S28" s="11" t="s">
        <v>243</v>
      </c>
      <c r="T28" s="6"/>
      <c r="U28" s="12"/>
      <c r="V28" s="27" t="str">
        <f>HYPERLINK("https://znanium.ru/catalog/product/1900721", "Ознакомиться")</f>
        <v>Ознакомиться</v>
      </c>
      <c r="W28" s="8" t="s">
        <v>145</v>
      </c>
      <c r="X28" s="6"/>
      <c r="Y28" s="6"/>
      <c r="Z28" s="6" t="s">
        <v>244</v>
      </c>
      <c r="AA28" s="6" t="s">
        <v>245</v>
      </c>
      <c r="AB28" s="8" t="s">
        <v>246</v>
      </c>
    </row>
    <row r="29" spans="1:28" s="4" customFormat="1" ht="51.95" customHeight="1" x14ac:dyDescent="0.2">
      <c r="A29" s="5">
        <v>0</v>
      </c>
      <c r="B29" s="6" t="s">
        <v>247</v>
      </c>
      <c r="C29" s="7">
        <v>990</v>
      </c>
      <c r="D29" s="8" t="s">
        <v>248</v>
      </c>
      <c r="E29" s="8" t="s">
        <v>249</v>
      </c>
      <c r="F29" s="8" t="s">
        <v>250</v>
      </c>
      <c r="G29" s="6" t="s">
        <v>110</v>
      </c>
      <c r="H29" s="6" t="s">
        <v>54</v>
      </c>
      <c r="I29" s="8" t="s">
        <v>112</v>
      </c>
      <c r="J29" s="9">
        <v>1</v>
      </c>
      <c r="K29" s="9">
        <v>193</v>
      </c>
      <c r="L29" s="9">
        <v>2025</v>
      </c>
      <c r="M29" s="8" t="s">
        <v>251</v>
      </c>
      <c r="N29" s="8" t="s">
        <v>42</v>
      </c>
      <c r="O29" s="8" t="s">
        <v>43</v>
      </c>
      <c r="P29" s="6" t="s">
        <v>68</v>
      </c>
      <c r="Q29" s="8" t="s">
        <v>114</v>
      </c>
      <c r="R29" s="10" t="s">
        <v>252</v>
      </c>
      <c r="S29" s="11"/>
      <c r="T29" s="6"/>
      <c r="U29" s="12"/>
      <c r="V29" s="27" t="str">
        <f>HYPERLINK("https://znanium.ru/catalog/product/2161237", "Ознакомиться")</f>
        <v>Ознакомиться</v>
      </c>
      <c r="W29" s="8" t="s">
        <v>253</v>
      </c>
      <c r="X29" s="6" t="s">
        <v>254</v>
      </c>
      <c r="Y29" s="6"/>
      <c r="Z29" s="6" t="s">
        <v>244</v>
      </c>
      <c r="AA29" s="6" t="s">
        <v>255</v>
      </c>
      <c r="AB29" s="8" t="s">
        <v>256</v>
      </c>
    </row>
    <row r="30" spans="1:28" s="4" customFormat="1" ht="51.95" customHeight="1" x14ac:dyDescent="0.2">
      <c r="A30" s="5">
        <v>0</v>
      </c>
      <c r="B30" s="6" t="s">
        <v>257</v>
      </c>
      <c r="C30" s="7">
        <v>994</v>
      </c>
      <c r="D30" s="8" t="s">
        <v>258</v>
      </c>
      <c r="E30" s="8" t="s">
        <v>224</v>
      </c>
      <c r="F30" s="8" t="s">
        <v>225</v>
      </c>
      <c r="G30" s="6" t="s">
        <v>110</v>
      </c>
      <c r="H30" s="6" t="s">
        <v>54</v>
      </c>
      <c r="I30" s="8" t="s">
        <v>88</v>
      </c>
      <c r="J30" s="9">
        <v>1</v>
      </c>
      <c r="K30" s="9">
        <v>216</v>
      </c>
      <c r="L30" s="9">
        <v>2024</v>
      </c>
      <c r="M30" s="8" t="s">
        <v>259</v>
      </c>
      <c r="N30" s="8" t="s">
        <v>42</v>
      </c>
      <c r="O30" s="8" t="s">
        <v>43</v>
      </c>
      <c r="P30" s="6" t="s">
        <v>68</v>
      </c>
      <c r="Q30" s="8" t="s">
        <v>90</v>
      </c>
      <c r="R30" s="10" t="s">
        <v>260</v>
      </c>
      <c r="S30" s="11" t="s">
        <v>261</v>
      </c>
      <c r="T30" s="6"/>
      <c r="U30" s="12"/>
      <c r="V30" s="27" t="str">
        <f>HYPERLINK("https://znanium.ru/catalog/product/1784437", "Ознакомиться")</f>
        <v>Ознакомиться</v>
      </c>
      <c r="W30" s="8" t="s">
        <v>145</v>
      </c>
      <c r="X30" s="6"/>
      <c r="Y30" s="6"/>
      <c r="Z30" s="6"/>
      <c r="AA30" s="6" t="s">
        <v>262</v>
      </c>
      <c r="AB30" s="8" t="s">
        <v>263</v>
      </c>
    </row>
    <row r="31" spans="1:28" s="4" customFormat="1" ht="51.95" customHeight="1" x14ac:dyDescent="0.2">
      <c r="A31" s="5">
        <v>0</v>
      </c>
      <c r="B31" s="6" t="s">
        <v>264</v>
      </c>
      <c r="C31" s="13">
        <v>1040</v>
      </c>
      <c r="D31" s="8" t="s">
        <v>265</v>
      </c>
      <c r="E31" s="8" t="s">
        <v>266</v>
      </c>
      <c r="F31" s="8" t="s">
        <v>37</v>
      </c>
      <c r="G31" s="6" t="s">
        <v>65</v>
      </c>
      <c r="H31" s="6" t="s">
        <v>39</v>
      </c>
      <c r="I31" s="8" t="s">
        <v>267</v>
      </c>
      <c r="J31" s="9">
        <v>1</v>
      </c>
      <c r="K31" s="9">
        <v>202</v>
      </c>
      <c r="L31" s="9">
        <v>2025</v>
      </c>
      <c r="M31" s="8" t="s">
        <v>268</v>
      </c>
      <c r="N31" s="8" t="s">
        <v>42</v>
      </c>
      <c r="O31" s="8" t="s">
        <v>43</v>
      </c>
      <c r="P31" s="6" t="s">
        <v>210</v>
      </c>
      <c r="Q31" s="8" t="s">
        <v>114</v>
      </c>
      <c r="R31" s="10" t="s">
        <v>269</v>
      </c>
      <c r="S31" s="11"/>
      <c r="T31" s="6"/>
      <c r="U31" s="12"/>
      <c r="V31" s="27" t="str">
        <f>HYPERLINK("https://znanium.ru/catalog/product/2169040", "Ознакомиться")</f>
        <v>Ознакомиться</v>
      </c>
      <c r="W31" s="8" t="s">
        <v>47</v>
      </c>
      <c r="X31" s="6"/>
      <c r="Y31" s="6"/>
      <c r="Z31" s="6"/>
      <c r="AA31" s="6" t="s">
        <v>135</v>
      </c>
      <c r="AB31" s="8" t="s">
        <v>270</v>
      </c>
    </row>
    <row r="32" spans="1:28" s="4" customFormat="1" ht="51.95" customHeight="1" x14ac:dyDescent="0.2">
      <c r="A32" s="5">
        <v>0</v>
      </c>
      <c r="B32" s="6" t="s">
        <v>271</v>
      </c>
      <c r="C32" s="13">
        <v>1550</v>
      </c>
      <c r="D32" s="8" t="s">
        <v>272</v>
      </c>
      <c r="E32" s="8" t="s">
        <v>266</v>
      </c>
      <c r="F32" s="8" t="s">
        <v>64</v>
      </c>
      <c r="G32" s="6" t="s">
        <v>65</v>
      </c>
      <c r="H32" s="6" t="s">
        <v>54</v>
      </c>
      <c r="I32" s="8" t="s">
        <v>112</v>
      </c>
      <c r="J32" s="9">
        <v>1</v>
      </c>
      <c r="K32" s="9">
        <v>337</v>
      </c>
      <c r="L32" s="9">
        <v>2024</v>
      </c>
      <c r="M32" s="8" t="s">
        <v>273</v>
      </c>
      <c r="N32" s="8" t="s">
        <v>42</v>
      </c>
      <c r="O32" s="8" t="s">
        <v>43</v>
      </c>
      <c r="P32" s="6" t="s">
        <v>68</v>
      </c>
      <c r="Q32" s="8" t="s">
        <v>114</v>
      </c>
      <c r="R32" s="10" t="s">
        <v>274</v>
      </c>
      <c r="S32" s="11" t="s">
        <v>275</v>
      </c>
      <c r="T32" s="6"/>
      <c r="U32" s="12"/>
      <c r="V32" s="27" t="str">
        <f>HYPERLINK("https://znanium.ru/catalog/product/2118689", "Ознакомиться")</f>
        <v>Ознакомиться</v>
      </c>
      <c r="W32" s="8" t="s">
        <v>72</v>
      </c>
      <c r="X32" s="6"/>
      <c r="Y32" s="6"/>
      <c r="Z32" s="6" t="s">
        <v>276</v>
      </c>
      <c r="AA32" s="6" t="s">
        <v>73</v>
      </c>
      <c r="AB32" s="8" t="s">
        <v>277</v>
      </c>
    </row>
    <row r="33" spans="1:28" s="4" customFormat="1" ht="51.95" customHeight="1" x14ac:dyDescent="0.2">
      <c r="A33" s="5">
        <v>0</v>
      </c>
      <c r="B33" s="6" t="s">
        <v>278</v>
      </c>
      <c r="C33" s="7">
        <v>884</v>
      </c>
      <c r="D33" s="8" t="s">
        <v>279</v>
      </c>
      <c r="E33" s="8" t="s">
        <v>280</v>
      </c>
      <c r="F33" s="8" t="s">
        <v>281</v>
      </c>
      <c r="G33" s="6" t="s">
        <v>38</v>
      </c>
      <c r="H33" s="6" t="s">
        <v>39</v>
      </c>
      <c r="I33" s="8" t="s">
        <v>40</v>
      </c>
      <c r="J33" s="9">
        <v>1</v>
      </c>
      <c r="K33" s="9">
        <v>192</v>
      </c>
      <c r="L33" s="9">
        <v>2024</v>
      </c>
      <c r="M33" s="8" t="s">
        <v>282</v>
      </c>
      <c r="N33" s="8" t="s">
        <v>42</v>
      </c>
      <c r="O33" s="8" t="s">
        <v>43</v>
      </c>
      <c r="P33" s="6" t="s">
        <v>44</v>
      </c>
      <c r="Q33" s="8" t="s">
        <v>45</v>
      </c>
      <c r="R33" s="10" t="s">
        <v>283</v>
      </c>
      <c r="S33" s="11"/>
      <c r="T33" s="6"/>
      <c r="U33" s="12"/>
      <c r="V33" s="27" t="str">
        <f>HYPERLINK("https://znanium.ru/catalog/product/1857458", "Ознакомиться")</f>
        <v>Ознакомиться</v>
      </c>
      <c r="W33" s="8" t="s">
        <v>81</v>
      </c>
      <c r="X33" s="6"/>
      <c r="Y33" s="6"/>
      <c r="Z33" s="6"/>
      <c r="AA33" s="6" t="s">
        <v>284</v>
      </c>
      <c r="AB33" s="8" t="s">
        <v>285</v>
      </c>
    </row>
    <row r="34" spans="1:28" s="4" customFormat="1" ht="51.95" customHeight="1" x14ac:dyDescent="0.2">
      <c r="A34" s="5">
        <v>0</v>
      </c>
      <c r="B34" s="6" t="s">
        <v>286</v>
      </c>
      <c r="C34" s="13">
        <v>1660</v>
      </c>
      <c r="D34" s="8" t="s">
        <v>287</v>
      </c>
      <c r="E34" s="8" t="s">
        <v>288</v>
      </c>
      <c r="F34" s="8" t="s">
        <v>289</v>
      </c>
      <c r="G34" s="6" t="s">
        <v>65</v>
      </c>
      <c r="H34" s="6" t="s">
        <v>141</v>
      </c>
      <c r="I34" s="8" t="s">
        <v>112</v>
      </c>
      <c r="J34" s="9">
        <v>1</v>
      </c>
      <c r="K34" s="9">
        <v>352</v>
      </c>
      <c r="L34" s="9">
        <v>2024</v>
      </c>
      <c r="M34" s="8" t="s">
        <v>290</v>
      </c>
      <c r="N34" s="8" t="s">
        <v>42</v>
      </c>
      <c r="O34" s="8" t="s">
        <v>43</v>
      </c>
      <c r="P34" s="6" t="s">
        <v>68</v>
      </c>
      <c r="Q34" s="8" t="s">
        <v>114</v>
      </c>
      <c r="R34" s="10" t="s">
        <v>291</v>
      </c>
      <c r="S34" s="11" t="s">
        <v>292</v>
      </c>
      <c r="T34" s="6"/>
      <c r="U34" s="12"/>
      <c r="V34" s="27" t="str">
        <f>HYPERLINK("https://znanium.ru/catalog/product/2150738", "Ознакомиться")</f>
        <v>Ознакомиться</v>
      </c>
      <c r="W34" s="8" t="s">
        <v>293</v>
      </c>
      <c r="X34" s="6"/>
      <c r="Y34" s="6"/>
      <c r="Z34" s="6" t="s">
        <v>244</v>
      </c>
      <c r="AA34" s="6" t="s">
        <v>245</v>
      </c>
      <c r="AB34" s="8" t="s">
        <v>294</v>
      </c>
    </row>
    <row r="35" spans="1:28" s="4" customFormat="1" ht="51.95" customHeight="1" x14ac:dyDescent="0.2">
      <c r="A35" s="5">
        <v>0</v>
      </c>
      <c r="B35" s="6" t="s">
        <v>295</v>
      </c>
      <c r="C35" s="13">
        <v>1250</v>
      </c>
      <c r="D35" s="8" t="s">
        <v>296</v>
      </c>
      <c r="E35" s="8" t="s">
        <v>297</v>
      </c>
      <c r="F35" s="8" t="s">
        <v>289</v>
      </c>
      <c r="G35" s="6" t="s">
        <v>65</v>
      </c>
      <c r="H35" s="6" t="s">
        <v>54</v>
      </c>
      <c r="I35" s="8" t="s">
        <v>88</v>
      </c>
      <c r="J35" s="9">
        <v>1</v>
      </c>
      <c r="K35" s="9">
        <v>327</v>
      </c>
      <c r="L35" s="9">
        <v>2022</v>
      </c>
      <c r="M35" s="8" t="s">
        <v>298</v>
      </c>
      <c r="N35" s="8" t="s">
        <v>42</v>
      </c>
      <c r="O35" s="8" t="s">
        <v>43</v>
      </c>
      <c r="P35" s="6" t="s">
        <v>68</v>
      </c>
      <c r="Q35" s="8" t="s">
        <v>90</v>
      </c>
      <c r="R35" s="10" t="s">
        <v>299</v>
      </c>
      <c r="S35" s="11" t="s">
        <v>300</v>
      </c>
      <c r="T35" s="6"/>
      <c r="U35" s="12"/>
      <c r="V35" s="27" t="str">
        <f>HYPERLINK("https://znanium.ru/catalog/product/1865598", "Ознакомиться")</f>
        <v>Ознакомиться</v>
      </c>
      <c r="W35" s="8" t="s">
        <v>293</v>
      </c>
      <c r="X35" s="6"/>
      <c r="Y35" s="6"/>
      <c r="Z35" s="6"/>
      <c r="AA35" s="6" t="s">
        <v>174</v>
      </c>
      <c r="AB35" s="8" t="s">
        <v>301</v>
      </c>
    </row>
    <row r="36" spans="1:28" s="4" customFormat="1" ht="51.95" customHeight="1" x14ac:dyDescent="0.2">
      <c r="A36" s="5">
        <v>0</v>
      </c>
      <c r="B36" s="6" t="s">
        <v>302</v>
      </c>
      <c r="C36" s="13">
        <v>1200</v>
      </c>
      <c r="D36" s="8" t="s">
        <v>303</v>
      </c>
      <c r="E36" s="8" t="s">
        <v>304</v>
      </c>
      <c r="F36" s="8" t="s">
        <v>305</v>
      </c>
      <c r="G36" s="6" t="s">
        <v>65</v>
      </c>
      <c r="H36" s="6" t="s">
        <v>39</v>
      </c>
      <c r="I36" s="8" t="s">
        <v>66</v>
      </c>
      <c r="J36" s="9">
        <v>1</v>
      </c>
      <c r="K36" s="9">
        <v>264</v>
      </c>
      <c r="L36" s="9">
        <v>2023</v>
      </c>
      <c r="M36" s="8" t="s">
        <v>306</v>
      </c>
      <c r="N36" s="8" t="s">
        <v>307</v>
      </c>
      <c r="O36" s="8" t="s">
        <v>308</v>
      </c>
      <c r="P36" s="6" t="s">
        <v>210</v>
      </c>
      <c r="Q36" s="8" t="s">
        <v>69</v>
      </c>
      <c r="R36" s="10" t="s">
        <v>309</v>
      </c>
      <c r="S36" s="11" t="s">
        <v>310</v>
      </c>
      <c r="T36" s="6"/>
      <c r="U36" s="12"/>
      <c r="V36" s="27" t="str">
        <f>HYPERLINK("https://znanium.ru/catalog/product/2002592", "Ознакомиться")</f>
        <v>Ознакомиться</v>
      </c>
      <c r="W36" s="8"/>
      <c r="X36" s="6"/>
      <c r="Y36" s="6"/>
      <c r="Z36" s="6"/>
      <c r="AA36" s="6" t="s">
        <v>48</v>
      </c>
      <c r="AB36" s="8" t="s">
        <v>311</v>
      </c>
    </row>
    <row r="37" spans="1:28" s="4" customFormat="1" ht="51.95" customHeight="1" x14ac:dyDescent="0.2">
      <c r="A37" s="5">
        <v>0</v>
      </c>
      <c r="B37" s="6" t="s">
        <v>312</v>
      </c>
      <c r="C37" s="13">
        <v>2830</v>
      </c>
      <c r="D37" s="8" t="s">
        <v>313</v>
      </c>
      <c r="E37" s="8" t="s">
        <v>314</v>
      </c>
      <c r="F37" s="8" t="s">
        <v>64</v>
      </c>
      <c r="G37" s="6" t="s">
        <v>65</v>
      </c>
      <c r="H37" s="6" t="s">
        <v>54</v>
      </c>
      <c r="I37" s="8" t="s">
        <v>66</v>
      </c>
      <c r="J37" s="9">
        <v>1</v>
      </c>
      <c r="K37" s="9">
        <v>602</v>
      </c>
      <c r="L37" s="9">
        <v>2024</v>
      </c>
      <c r="M37" s="8" t="s">
        <v>315</v>
      </c>
      <c r="N37" s="8" t="s">
        <v>42</v>
      </c>
      <c r="O37" s="8" t="s">
        <v>43</v>
      </c>
      <c r="P37" s="6" t="s">
        <v>68</v>
      </c>
      <c r="Q37" s="8" t="s">
        <v>90</v>
      </c>
      <c r="R37" s="10" t="s">
        <v>316</v>
      </c>
      <c r="S37" s="11"/>
      <c r="T37" s="6"/>
      <c r="U37" s="12"/>
      <c r="V37" s="27" t="str">
        <f>HYPERLINK("https://znanium.ru/catalog/product/2021464", "Ознакомиться")</f>
        <v>Ознакомиться</v>
      </c>
      <c r="W37" s="8" t="s">
        <v>72</v>
      </c>
      <c r="X37" s="6" t="s">
        <v>317</v>
      </c>
      <c r="Y37" s="6"/>
      <c r="Z37" s="6"/>
      <c r="AA37" s="6" t="s">
        <v>318</v>
      </c>
      <c r="AB37" s="8" t="s">
        <v>319</v>
      </c>
    </row>
    <row r="38" spans="1:28" s="4" customFormat="1" ht="51.95" customHeight="1" x14ac:dyDescent="0.2">
      <c r="A38" s="5">
        <v>0</v>
      </c>
      <c r="B38" s="6" t="s">
        <v>320</v>
      </c>
      <c r="C38" s="13">
        <v>2770</v>
      </c>
      <c r="D38" s="8" t="s">
        <v>321</v>
      </c>
      <c r="E38" s="8" t="s">
        <v>314</v>
      </c>
      <c r="F38" s="8" t="s">
        <v>64</v>
      </c>
      <c r="G38" s="6" t="s">
        <v>110</v>
      </c>
      <c r="H38" s="6" t="s">
        <v>54</v>
      </c>
      <c r="I38" s="8" t="s">
        <v>112</v>
      </c>
      <c r="J38" s="9">
        <v>1</v>
      </c>
      <c r="K38" s="9">
        <v>602</v>
      </c>
      <c r="L38" s="9">
        <v>2024</v>
      </c>
      <c r="M38" s="8" t="s">
        <v>322</v>
      </c>
      <c r="N38" s="8" t="s">
        <v>42</v>
      </c>
      <c r="O38" s="8" t="s">
        <v>43</v>
      </c>
      <c r="P38" s="6" t="s">
        <v>68</v>
      </c>
      <c r="Q38" s="8" t="s">
        <v>114</v>
      </c>
      <c r="R38" s="10" t="s">
        <v>323</v>
      </c>
      <c r="S38" s="11" t="s">
        <v>324</v>
      </c>
      <c r="T38" s="6"/>
      <c r="U38" s="12"/>
      <c r="V38" s="27" t="str">
        <f>HYPERLINK("https://znanium.ru/catalog/product/2171029", "Ознакомиться")</f>
        <v>Ознакомиться</v>
      </c>
      <c r="W38" s="8" t="s">
        <v>72</v>
      </c>
      <c r="X38" s="6"/>
      <c r="Y38" s="6"/>
      <c r="Z38" s="6" t="s">
        <v>244</v>
      </c>
      <c r="AA38" s="6" t="s">
        <v>318</v>
      </c>
      <c r="AB38" s="8" t="s">
        <v>325</v>
      </c>
    </row>
    <row r="39" spans="1:28" s="4" customFormat="1" ht="51.95" customHeight="1" x14ac:dyDescent="0.2">
      <c r="A39" s="5">
        <v>0</v>
      </c>
      <c r="B39" s="6" t="s">
        <v>326</v>
      </c>
      <c r="C39" s="13">
        <v>2790</v>
      </c>
      <c r="D39" s="8" t="s">
        <v>327</v>
      </c>
      <c r="E39" s="8" t="s">
        <v>314</v>
      </c>
      <c r="F39" s="8" t="s">
        <v>64</v>
      </c>
      <c r="G39" s="6" t="s">
        <v>65</v>
      </c>
      <c r="H39" s="6" t="s">
        <v>54</v>
      </c>
      <c r="I39" s="8" t="s">
        <v>189</v>
      </c>
      <c r="J39" s="9">
        <v>1</v>
      </c>
      <c r="K39" s="9">
        <v>602</v>
      </c>
      <c r="L39" s="9">
        <v>2024</v>
      </c>
      <c r="M39" s="8" t="s">
        <v>328</v>
      </c>
      <c r="N39" s="8" t="s">
        <v>42</v>
      </c>
      <c r="O39" s="8" t="s">
        <v>43</v>
      </c>
      <c r="P39" s="6" t="s">
        <v>68</v>
      </c>
      <c r="Q39" s="8" t="s">
        <v>191</v>
      </c>
      <c r="R39" s="10" t="s">
        <v>192</v>
      </c>
      <c r="S39" s="11"/>
      <c r="T39" s="6"/>
      <c r="U39" s="12"/>
      <c r="V39" s="27" t="str">
        <f>HYPERLINK("https://znanium.ru/catalog/product/2143785", "Ознакомиться")</f>
        <v>Ознакомиться</v>
      </c>
      <c r="W39" s="8" t="s">
        <v>72</v>
      </c>
      <c r="X39" s="6" t="s">
        <v>317</v>
      </c>
      <c r="Y39" s="6"/>
      <c r="Z39" s="6" t="s">
        <v>195</v>
      </c>
      <c r="AA39" s="6" t="s">
        <v>318</v>
      </c>
      <c r="AB39" s="8" t="s">
        <v>329</v>
      </c>
    </row>
    <row r="40" spans="1:28" s="4" customFormat="1" ht="51.95" customHeight="1" x14ac:dyDescent="0.2">
      <c r="A40" s="5">
        <v>0</v>
      </c>
      <c r="B40" s="6" t="s">
        <v>330</v>
      </c>
      <c r="C40" s="13">
        <v>1180</v>
      </c>
      <c r="D40" s="8" t="s">
        <v>331</v>
      </c>
      <c r="E40" s="8" t="s">
        <v>332</v>
      </c>
      <c r="F40" s="8" t="s">
        <v>64</v>
      </c>
      <c r="G40" s="6" t="s">
        <v>65</v>
      </c>
      <c r="H40" s="6" t="s">
        <v>54</v>
      </c>
      <c r="I40" s="8" t="s">
        <v>112</v>
      </c>
      <c r="J40" s="9">
        <v>1</v>
      </c>
      <c r="K40" s="9">
        <v>223</v>
      </c>
      <c r="L40" s="9">
        <v>2023</v>
      </c>
      <c r="M40" s="8" t="s">
        <v>333</v>
      </c>
      <c r="N40" s="8" t="s">
        <v>42</v>
      </c>
      <c r="O40" s="8" t="s">
        <v>43</v>
      </c>
      <c r="P40" s="6" t="s">
        <v>68</v>
      </c>
      <c r="Q40" s="8" t="s">
        <v>114</v>
      </c>
      <c r="R40" s="10" t="s">
        <v>323</v>
      </c>
      <c r="S40" s="11" t="s">
        <v>324</v>
      </c>
      <c r="T40" s="6"/>
      <c r="U40" s="12"/>
      <c r="V40" s="27" t="str">
        <f>HYPERLINK("https://znanium.ru/catalog/product/2171029", "Ознакомиться")</f>
        <v>Ознакомиться</v>
      </c>
      <c r="W40" s="8" t="s">
        <v>72</v>
      </c>
      <c r="X40" s="6"/>
      <c r="Y40" s="6"/>
      <c r="Z40" s="6" t="s">
        <v>244</v>
      </c>
      <c r="AA40" s="6" t="s">
        <v>104</v>
      </c>
      <c r="AB40" s="8" t="s">
        <v>334</v>
      </c>
    </row>
    <row r="41" spans="1:28" s="4" customFormat="1" ht="51.95" customHeight="1" x14ac:dyDescent="0.2">
      <c r="A41" s="5">
        <v>0</v>
      </c>
      <c r="B41" s="6" t="s">
        <v>335</v>
      </c>
      <c r="C41" s="13">
        <v>1014</v>
      </c>
      <c r="D41" s="8" t="s">
        <v>336</v>
      </c>
      <c r="E41" s="8" t="s">
        <v>332</v>
      </c>
      <c r="F41" s="8" t="s">
        <v>64</v>
      </c>
      <c r="G41" s="6" t="s">
        <v>65</v>
      </c>
      <c r="H41" s="6" t="s">
        <v>54</v>
      </c>
      <c r="I41" s="8" t="s">
        <v>88</v>
      </c>
      <c r="J41" s="9">
        <v>1</v>
      </c>
      <c r="K41" s="9">
        <v>223</v>
      </c>
      <c r="L41" s="9">
        <v>2023</v>
      </c>
      <c r="M41" s="8" t="s">
        <v>337</v>
      </c>
      <c r="N41" s="8" t="s">
        <v>42</v>
      </c>
      <c r="O41" s="8" t="s">
        <v>43</v>
      </c>
      <c r="P41" s="6" t="s">
        <v>68</v>
      </c>
      <c r="Q41" s="8" t="s">
        <v>90</v>
      </c>
      <c r="R41" s="10" t="s">
        <v>316</v>
      </c>
      <c r="S41" s="11" t="s">
        <v>338</v>
      </c>
      <c r="T41" s="6"/>
      <c r="U41" s="12"/>
      <c r="V41" s="27" t="str">
        <f>HYPERLINK("https://znanium.ru/catalog/product/2021464", "Ознакомиться")</f>
        <v>Ознакомиться</v>
      </c>
      <c r="W41" s="8" t="s">
        <v>72</v>
      </c>
      <c r="X41" s="6"/>
      <c r="Y41" s="6"/>
      <c r="Z41" s="6"/>
      <c r="AA41" s="6" t="s">
        <v>135</v>
      </c>
      <c r="AB41" s="8" t="s">
        <v>339</v>
      </c>
    </row>
    <row r="42" spans="1:28" s="4" customFormat="1" ht="51.95" customHeight="1" x14ac:dyDescent="0.2">
      <c r="A42" s="5">
        <v>0</v>
      </c>
      <c r="B42" s="6" t="s">
        <v>340</v>
      </c>
      <c r="C42" s="13">
        <v>1030</v>
      </c>
      <c r="D42" s="8" t="s">
        <v>341</v>
      </c>
      <c r="E42" s="8" t="s">
        <v>332</v>
      </c>
      <c r="F42" s="8" t="s">
        <v>64</v>
      </c>
      <c r="G42" s="6" t="s">
        <v>65</v>
      </c>
      <c r="H42" s="6" t="s">
        <v>54</v>
      </c>
      <c r="I42" s="8" t="s">
        <v>189</v>
      </c>
      <c r="J42" s="9">
        <v>1</v>
      </c>
      <c r="K42" s="9">
        <v>223</v>
      </c>
      <c r="L42" s="9">
        <v>2024</v>
      </c>
      <c r="M42" s="8" t="s">
        <v>342</v>
      </c>
      <c r="N42" s="8" t="s">
        <v>42</v>
      </c>
      <c r="O42" s="8" t="s">
        <v>43</v>
      </c>
      <c r="P42" s="6" t="s">
        <v>68</v>
      </c>
      <c r="Q42" s="8" t="s">
        <v>191</v>
      </c>
      <c r="R42" s="10" t="s">
        <v>192</v>
      </c>
      <c r="S42" s="11" t="s">
        <v>343</v>
      </c>
      <c r="T42" s="6"/>
      <c r="U42" s="12"/>
      <c r="V42" s="27" t="str">
        <f>HYPERLINK("https://znanium.ru/catalog/product/2143785", "Ознакомиться")</f>
        <v>Ознакомиться</v>
      </c>
      <c r="W42" s="8" t="s">
        <v>72</v>
      </c>
      <c r="X42" s="6"/>
      <c r="Y42" s="6"/>
      <c r="Z42" s="6" t="s">
        <v>195</v>
      </c>
      <c r="AA42" s="6" t="s">
        <v>344</v>
      </c>
      <c r="AB42" s="8" t="s">
        <v>329</v>
      </c>
    </row>
    <row r="43" spans="1:28" s="4" customFormat="1" ht="51.95" customHeight="1" x14ac:dyDescent="0.2">
      <c r="A43" s="5">
        <v>0</v>
      </c>
      <c r="B43" s="6" t="s">
        <v>345</v>
      </c>
      <c r="C43" s="7">
        <v>810</v>
      </c>
      <c r="D43" s="8" t="s">
        <v>346</v>
      </c>
      <c r="E43" s="8" t="s">
        <v>347</v>
      </c>
      <c r="F43" s="8" t="s">
        <v>348</v>
      </c>
      <c r="G43" s="6" t="s">
        <v>65</v>
      </c>
      <c r="H43" s="6" t="s">
        <v>39</v>
      </c>
      <c r="I43" s="8" t="s">
        <v>267</v>
      </c>
      <c r="J43" s="9">
        <v>1</v>
      </c>
      <c r="K43" s="9">
        <v>204</v>
      </c>
      <c r="L43" s="9">
        <v>2022</v>
      </c>
      <c r="M43" s="8" t="s">
        <v>349</v>
      </c>
      <c r="N43" s="8" t="s">
        <v>42</v>
      </c>
      <c r="O43" s="8" t="s">
        <v>43</v>
      </c>
      <c r="P43" s="6" t="s">
        <v>68</v>
      </c>
      <c r="Q43" s="8" t="s">
        <v>90</v>
      </c>
      <c r="R43" s="10" t="s">
        <v>350</v>
      </c>
      <c r="S43" s="11"/>
      <c r="T43" s="6"/>
      <c r="U43" s="12"/>
      <c r="V43" s="27" t="str">
        <f>HYPERLINK("https://znanium.ru/catalog/product/1851140", "Ознакомиться")</f>
        <v>Ознакомиться</v>
      </c>
      <c r="W43" s="8" t="s">
        <v>351</v>
      </c>
      <c r="X43" s="6"/>
      <c r="Y43" s="6"/>
      <c r="Z43" s="6"/>
      <c r="AA43" s="6" t="s">
        <v>127</v>
      </c>
      <c r="AB43" s="8" t="s">
        <v>352</v>
      </c>
    </row>
    <row r="44" spans="1:28" s="4" customFormat="1" ht="51.95" customHeight="1" x14ac:dyDescent="0.2">
      <c r="A44" s="5">
        <v>0</v>
      </c>
      <c r="B44" s="6" t="s">
        <v>353</v>
      </c>
      <c r="C44" s="13">
        <v>1030</v>
      </c>
      <c r="D44" s="8" t="s">
        <v>354</v>
      </c>
      <c r="E44" s="8" t="s">
        <v>355</v>
      </c>
      <c r="F44" s="8" t="s">
        <v>356</v>
      </c>
      <c r="G44" s="6" t="s">
        <v>110</v>
      </c>
      <c r="H44" s="6" t="s">
        <v>54</v>
      </c>
      <c r="I44" s="8" t="s">
        <v>55</v>
      </c>
      <c r="J44" s="9">
        <v>1</v>
      </c>
      <c r="K44" s="9">
        <v>209</v>
      </c>
      <c r="L44" s="9">
        <v>2024</v>
      </c>
      <c r="M44" s="8" t="s">
        <v>357</v>
      </c>
      <c r="N44" s="8" t="s">
        <v>42</v>
      </c>
      <c r="O44" s="8" t="s">
        <v>43</v>
      </c>
      <c r="P44" s="6" t="s">
        <v>44</v>
      </c>
      <c r="Q44" s="8" t="s">
        <v>45</v>
      </c>
      <c r="R44" s="10" t="s">
        <v>358</v>
      </c>
      <c r="S44" s="11"/>
      <c r="T44" s="6"/>
      <c r="U44" s="12"/>
      <c r="V44" s="27" t="str">
        <f>HYPERLINK("https://znanium.ru/catalog/product/2122428", "Ознакомиться")</f>
        <v>Ознакомиться</v>
      </c>
      <c r="W44" s="8" t="s">
        <v>58</v>
      </c>
      <c r="X44" s="6" t="s">
        <v>317</v>
      </c>
      <c r="Y44" s="6"/>
      <c r="Z44" s="6"/>
      <c r="AA44" s="6" t="s">
        <v>59</v>
      </c>
      <c r="AB44" s="8" t="s">
        <v>359</v>
      </c>
    </row>
    <row r="45" spans="1:28" s="4" customFormat="1" ht="51.95" customHeight="1" x14ac:dyDescent="0.2">
      <c r="A45" s="5">
        <v>0</v>
      </c>
      <c r="B45" s="6" t="s">
        <v>360</v>
      </c>
      <c r="C45" s="13">
        <v>1160</v>
      </c>
      <c r="D45" s="8" t="s">
        <v>361</v>
      </c>
      <c r="E45" s="8" t="s">
        <v>362</v>
      </c>
      <c r="F45" s="8" t="s">
        <v>363</v>
      </c>
      <c r="G45" s="6" t="s">
        <v>38</v>
      </c>
      <c r="H45" s="6" t="s">
        <v>54</v>
      </c>
      <c r="I45" s="8" t="s">
        <v>40</v>
      </c>
      <c r="J45" s="9">
        <v>1</v>
      </c>
      <c r="K45" s="9">
        <v>245</v>
      </c>
      <c r="L45" s="9">
        <v>2024</v>
      </c>
      <c r="M45" s="8" t="s">
        <v>364</v>
      </c>
      <c r="N45" s="8" t="s">
        <v>42</v>
      </c>
      <c r="O45" s="8" t="s">
        <v>43</v>
      </c>
      <c r="P45" s="6" t="s">
        <v>44</v>
      </c>
      <c r="Q45" s="8" t="s">
        <v>45</v>
      </c>
      <c r="R45" s="10" t="s">
        <v>365</v>
      </c>
      <c r="S45" s="11"/>
      <c r="T45" s="6"/>
      <c r="U45" s="12"/>
      <c r="V45" s="27" t="str">
        <f>HYPERLINK("https://znanium.ru/catalog/product/2129777", "Ознакомиться")</f>
        <v>Ознакомиться</v>
      </c>
      <c r="W45" s="8" t="s">
        <v>366</v>
      </c>
      <c r="X45" s="6" t="s">
        <v>367</v>
      </c>
      <c r="Y45" s="6"/>
      <c r="Z45" s="6"/>
      <c r="AA45" s="6" t="s">
        <v>59</v>
      </c>
      <c r="AB45" s="8" t="s">
        <v>368</v>
      </c>
    </row>
    <row r="46" spans="1:28" s="14" customFormat="1" ht="21.95" customHeight="1" x14ac:dyDescent="0.2"/>
    <row r="47" spans="1:28" ht="15.95" customHeight="1" x14ac:dyDescent="0.25">
      <c r="A47" s="24" t="s">
        <v>23</v>
      </c>
      <c r="B47" s="24"/>
    </row>
    <row r="48" spans="1:28" s="15" customFormat="1" ht="12.95" customHeight="1" x14ac:dyDescent="0.2">
      <c r="A48" s="25" t="s">
        <v>369</v>
      </c>
      <c r="B48" s="25"/>
      <c r="C48" s="25" t="s">
        <v>370</v>
      </c>
      <c r="D48" s="25"/>
      <c r="E48" s="25"/>
    </row>
    <row r="49" spans="1:5" s="15" customFormat="1" ht="12.95" customHeight="1" x14ac:dyDescent="0.2">
      <c r="A49" s="25" t="s">
        <v>371</v>
      </c>
      <c r="B49" s="25"/>
      <c r="C49" s="25" t="s">
        <v>372</v>
      </c>
      <c r="D49" s="25"/>
      <c r="E49" s="25"/>
    </row>
    <row r="50" spans="1:5" s="15" customFormat="1" ht="12.95" customHeight="1" x14ac:dyDescent="0.2">
      <c r="A50" s="25" t="s">
        <v>373</v>
      </c>
      <c r="B50" s="25"/>
      <c r="C50" s="25" t="s">
        <v>372</v>
      </c>
      <c r="D50" s="25"/>
      <c r="E50" s="25"/>
    </row>
    <row r="51" spans="1:5" s="15" customFormat="1" ht="12.95" customHeight="1" x14ac:dyDescent="0.2">
      <c r="A51" s="25" t="s">
        <v>374</v>
      </c>
      <c r="B51" s="25"/>
      <c r="C51" s="25" t="s">
        <v>375</v>
      </c>
      <c r="D51" s="25"/>
      <c r="E51" s="25"/>
    </row>
    <row r="52" spans="1:5" s="15" customFormat="1" ht="12.95" customHeight="1" x14ac:dyDescent="0.2">
      <c r="A52" s="25" t="s">
        <v>376</v>
      </c>
      <c r="B52" s="25"/>
      <c r="C52" s="25" t="s">
        <v>377</v>
      </c>
      <c r="D52" s="25"/>
      <c r="E52" s="25"/>
    </row>
    <row r="53" spans="1:5" s="15" customFormat="1" ht="12.95" customHeight="1" x14ac:dyDescent="0.2">
      <c r="A53" s="25" t="s">
        <v>378</v>
      </c>
      <c r="B53" s="25"/>
      <c r="C53" s="25" t="s">
        <v>379</v>
      </c>
      <c r="D53" s="25"/>
      <c r="E53" s="25"/>
    </row>
    <row r="54" spans="1:5" s="15" customFormat="1" ht="12.95" customHeight="1" x14ac:dyDescent="0.2">
      <c r="A54" s="25" t="s">
        <v>380</v>
      </c>
      <c r="B54" s="25"/>
      <c r="C54" s="25" t="s">
        <v>381</v>
      </c>
      <c r="D54" s="25"/>
      <c r="E54" s="25"/>
    </row>
    <row r="55" spans="1:5" s="15" customFormat="1" ht="12.95" customHeight="1" x14ac:dyDescent="0.2">
      <c r="A55" s="25" t="s">
        <v>382</v>
      </c>
      <c r="B55" s="25"/>
      <c r="C55" s="25" t="s">
        <v>372</v>
      </c>
      <c r="D55" s="25"/>
      <c r="E55" s="25"/>
    </row>
    <row r="56" spans="1:5" s="15" customFormat="1" ht="12.95" customHeight="1" x14ac:dyDescent="0.2">
      <c r="A56" s="25" t="s">
        <v>383</v>
      </c>
      <c r="B56" s="25"/>
      <c r="C56" s="25" t="s">
        <v>384</v>
      </c>
      <c r="D56" s="25"/>
      <c r="E56" s="25"/>
    </row>
    <row r="57" spans="1:5" s="15" customFormat="1" ht="12.95" customHeight="1" x14ac:dyDescent="0.2">
      <c r="A57" s="25" t="s">
        <v>385</v>
      </c>
      <c r="B57" s="25"/>
      <c r="C57" s="25" t="s">
        <v>386</v>
      </c>
      <c r="D57" s="25"/>
      <c r="E57" s="25"/>
    </row>
    <row r="58" spans="1:5" s="15" customFormat="1" ht="12.95" customHeight="1" x14ac:dyDescent="0.2">
      <c r="A58" s="25" t="s">
        <v>387</v>
      </c>
      <c r="B58" s="25"/>
      <c r="C58" s="25" t="s">
        <v>388</v>
      </c>
      <c r="D58" s="25"/>
      <c r="E58" s="25"/>
    </row>
    <row r="59" spans="1:5" s="15" customFormat="1" ht="12.95" customHeight="1" x14ac:dyDescent="0.2">
      <c r="A59" s="25" t="s">
        <v>389</v>
      </c>
      <c r="B59" s="25"/>
      <c r="C59" s="25" t="s">
        <v>390</v>
      </c>
      <c r="D59" s="25"/>
      <c r="E59" s="25"/>
    </row>
    <row r="60" spans="1:5" s="15" customFormat="1" ht="12.95" customHeight="1" x14ac:dyDescent="0.2">
      <c r="A60" s="25" t="s">
        <v>391</v>
      </c>
      <c r="B60" s="25"/>
      <c r="C60" s="25" t="s">
        <v>392</v>
      </c>
      <c r="D60" s="25"/>
      <c r="E60" s="25"/>
    </row>
    <row r="61" spans="1:5" s="15" customFormat="1" ht="12.95" customHeight="1" x14ac:dyDescent="0.2">
      <c r="A61" s="25" t="s">
        <v>393</v>
      </c>
      <c r="B61" s="25"/>
      <c r="C61" s="25" t="s">
        <v>394</v>
      </c>
      <c r="D61" s="25"/>
      <c r="E61" s="25"/>
    </row>
    <row r="62" spans="1:5" s="15" customFormat="1" ht="12.95" customHeight="1" x14ac:dyDescent="0.2">
      <c r="A62" s="25" t="s">
        <v>395</v>
      </c>
      <c r="B62" s="25"/>
      <c r="C62" s="25" t="s">
        <v>396</v>
      </c>
      <c r="D62" s="25"/>
      <c r="E62" s="25"/>
    </row>
    <row r="63" spans="1:5" s="15" customFormat="1" ht="12.95" customHeight="1" x14ac:dyDescent="0.2">
      <c r="A63" s="25" t="s">
        <v>397</v>
      </c>
      <c r="B63" s="25"/>
      <c r="C63" s="25" t="s">
        <v>398</v>
      </c>
      <c r="D63" s="25"/>
      <c r="E63" s="25"/>
    </row>
    <row r="64" spans="1:5" s="15" customFormat="1" ht="12.95" customHeight="1" x14ac:dyDescent="0.2">
      <c r="A64" s="25" t="s">
        <v>399</v>
      </c>
      <c r="B64" s="25"/>
      <c r="C64" s="25" t="s">
        <v>400</v>
      </c>
      <c r="D64" s="25"/>
      <c r="E64" s="25"/>
    </row>
    <row r="65" spans="1:5" s="15" customFormat="1" ht="12.95" customHeight="1" x14ac:dyDescent="0.2">
      <c r="A65" s="25" t="s">
        <v>401</v>
      </c>
      <c r="B65" s="25"/>
      <c r="C65" s="25" t="s">
        <v>402</v>
      </c>
      <c r="D65" s="25"/>
      <c r="E65" s="25"/>
    </row>
    <row r="66" spans="1:5" s="15" customFormat="1" ht="12.95" customHeight="1" x14ac:dyDescent="0.2">
      <c r="A66" s="25" t="s">
        <v>403</v>
      </c>
      <c r="B66" s="25"/>
      <c r="C66" s="25" t="s">
        <v>404</v>
      </c>
      <c r="D66" s="25"/>
      <c r="E66" s="25"/>
    </row>
    <row r="67" spans="1:5" s="15" customFormat="1" ht="12.95" customHeight="1" x14ac:dyDescent="0.2">
      <c r="A67" s="25" t="s">
        <v>405</v>
      </c>
      <c r="B67" s="25"/>
      <c r="C67" s="25" t="s">
        <v>406</v>
      </c>
      <c r="D67" s="25"/>
      <c r="E67" s="25"/>
    </row>
    <row r="68" spans="1:5" s="15" customFormat="1" ht="12.95" customHeight="1" x14ac:dyDescent="0.2">
      <c r="A68" s="25" t="s">
        <v>407</v>
      </c>
      <c r="B68" s="25"/>
      <c r="C68" s="25" t="s">
        <v>408</v>
      </c>
      <c r="D68" s="25"/>
      <c r="E68" s="25"/>
    </row>
    <row r="69" spans="1:5" s="15" customFormat="1" ht="12.95" customHeight="1" x14ac:dyDescent="0.2">
      <c r="A69" s="25" t="s">
        <v>409</v>
      </c>
      <c r="B69" s="25"/>
      <c r="C69" s="25" t="s">
        <v>410</v>
      </c>
      <c r="D69" s="25"/>
      <c r="E69" s="25"/>
    </row>
    <row r="70" spans="1:5" s="15" customFormat="1" ht="12.95" customHeight="1" x14ac:dyDescent="0.2">
      <c r="A70" s="25" t="s">
        <v>411</v>
      </c>
      <c r="B70" s="25"/>
      <c r="C70" s="25" t="s">
        <v>412</v>
      </c>
      <c r="D70" s="25"/>
      <c r="E70" s="25"/>
    </row>
    <row r="71" spans="1:5" s="15" customFormat="1" ht="12.95" customHeight="1" x14ac:dyDescent="0.2">
      <c r="A71" s="25" t="s">
        <v>413</v>
      </c>
      <c r="B71" s="25"/>
      <c r="C71" s="25" t="s">
        <v>410</v>
      </c>
      <c r="D71" s="25"/>
      <c r="E71" s="25"/>
    </row>
    <row r="72" spans="1:5" s="15" customFormat="1" ht="12.95" customHeight="1" x14ac:dyDescent="0.2">
      <c r="A72" s="25" t="s">
        <v>414</v>
      </c>
      <c r="B72" s="25"/>
      <c r="C72" s="25" t="s">
        <v>412</v>
      </c>
      <c r="D72" s="25"/>
      <c r="E72" s="25"/>
    </row>
    <row r="73" spans="1:5" s="15" customFormat="1" ht="12.95" customHeight="1" x14ac:dyDescent="0.2">
      <c r="A73" s="25" t="s">
        <v>415</v>
      </c>
      <c r="B73" s="25"/>
      <c r="C73" s="25" t="s">
        <v>410</v>
      </c>
      <c r="D73" s="25"/>
      <c r="E73" s="25"/>
    </row>
    <row r="74" spans="1:5" s="15" customFormat="1" ht="12.95" customHeight="1" x14ac:dyDescent="0.2">
      <c r="A74" s="25" t="s">
        <v>416</v>
      </c>
      <c r="B74" s="25"/>
      <c r="C74" s="25" t="s">
        <v>417</v>
      </c>
      <c r="D74" s="25"/>
      <c r="E74" s="25"/>
    </row>
    <row r="75" spans="1:5" s="15" customFormat="1" ht="12.95" customHeight="1" x14ac:dyDescent="0.2">
      <c r="A75" s="25" t="s">
        <v>418</v>
      </c>
      <c r="B75" s="25"/>
      <c r="C75" s="25" t="s">
        <v>419</v>
      </c>
      <c r="D75" s="25"/>
      <c r="E75" s="25"/>
    </row>
    <row r="76" spans="1:5" s="15" customFormat="1" ht="12.95" customHeight="1" x14ac:dyDescent="0.2">
      <c r="A76" s="25" t="s">
        <v>420</v>
      </c>
      <c r="B76" s="25"/>
      <c r="C76" s="25" t="s">
        <v>421</v>
      </c>
      <c r="D76" s="25"/>
      <c r="E76" s="25"/>
    </row>
    <row r="77" spans="1:5" s="15" customFormat="1" ht="12.95" customHeight="1" x14ac:dyDescent="0.2">
      <c r="A77" s="25" t="s">
        <v>422</v>
      </c>
      <c r="B77" s="25"/>
      <c r="C77" s="25" t="s">
        <v>423</v>
      </c>
      <c r="D77" s="25"/>
      <c r="E77" s="25"/>
    </row>
    <row r="78" spans="1:5" s="15" customFormat="1" ht="12.95" customHeight="1" x14ac:dyDescent="0.2">
      <c r="A78" s="25" t="s">
        <v>424</v>
      </c>
      <c r="B78" s="25"/>
      <c r="C78" s="25" t="s">
        <v>425</v>
      </c>
      <c r="D78" s="25"/>
      <c r="E78" s="25"/>
    </row>
    <row r="79" spans="1:5" s="15" customFormat="1" ht="12.95" customHeight="1" x14ac:dyDescent="0.2">
      <c r="A79" s="25" t="s">
        <v>426</v>
      </c>
      <c r="B79" s="25"/>
      <c r="C79" s="25" t="s">
        <v>427</v>
      </c>
      <c r="D79" s="25"/>
      <c r="E79" s="25"/>
    </row>
    <row r="80" spans="1:5" s="15" customFormat="1" ht="12.95" customHeight="1" x14ac:dyDescent="0.2">
      <c r="A80" s="25" t="s">
        <v>70</v>
      </c>
      <c r="B80" s="25"/>
      <c r="C80" s="25" t="s">
        <v>428</v>
      </c>
      <c r="D80" s="25"/>
      <c r="E80" s="25"/>
    </row>
    <row r="81" spans="1:5" s="15" customFormat="1" ht="12.95" customHeight="1" x14ac:dyDescent="0.2">
      <c r="A81" s="25" t="s">
        <v>429</v>
      </c>
      <c r="B81" s="25"/>
      <c r="C81" s="25" t="s">
        <v>428</v>
      </c>
      <c r="D81" s="25"/>
      <c r="E81" s="25"/>
    </row>
    <row r="82" spans="1:5" s="15" customFormat="1" ht="12.95" customHeight="1" x14ac:dyDescent="0.2">
      <c r="A82" s="25" t="s">
        <v>430</v>
      </c>
      <c r="B82" s="25"/>
      <c r="C82" s="25" t="s">
        <v>431</v>
      </c>
      <c r="D82" s="25"/>
      <c r="E82" s="25"/>
    </row>
    <row r="83" spans="1:5" s="15" customFormat="1" ht="12.95" customHeight="1" x14ac:dyDescent="0.2">
      <c r="A83" s="25" t="s">
        <v>432</v>
      </c>
      <c r="B83" s="25"/>
      <c r="C83" s="25" t="s">
        <v>421</v>
      </c>
      <c r="D83" s="25"/>
      <c r="E83" s="25"/>
    </row>
    <row r="84" spans="1:5" s="15" customFormat="1" ht="12.95" customHeight="1" x14ac:dyDescent="0.2">
      <c r="A84" s="25" t="s">
        <v>433</v>
      </c>
      <c r="B84" s="25"/>
      <c r="C84" s="25" t="s">
        <v>423</v>
      </c>
      <c r="D84" s="25"/>
      <c r="E84" s="25"/>
    </row>
    <row r="85" spans="1:5" s="15" customFormat="1" ht="12.95" customHeight="1" x14ac:dyDescent="0.2">
      <c r="A85" s="25" t="s">
        <v>434</v>
      </c>
      <c r="B85" s="25"/>
      <c r="C85" s="25" t="s">
        <v>435</v>
      </c>
      <c r="D85" s="25"/>
      <c r="E85" s="25"/>
    </row>
    <row r="86" spans="1:5" s="15" customFormat="1" ht="12.95" customHeight="1" x14ac:dyDescent="0.2">
      <c r="A86" s="25" t="s">
        <v>436</v>
      </c>
      <c r="B86" s="25"/>
      <c r="C86" s="25" t="s">
        <v>437</v>
      </c>
      <c r="D86" s="25"/>
      <c r="E86" s="25"/>
    </row>
    <row r="87" spans="1:5" s="15" customFormat="1" ht="12.95" customHeight="1" x14ac:dyDescent="0.2">
      <c r="A87" s="25" t="s">
        <v>438</v>
      </c>
      <c r="B87" s="25"/>
      <c r="C87" s="25" t="s">
        <v>439</v>
      </c>
      <c r="D87" s="25"/>
      <c r="E87" s="25"/>
    </row>
    <row r="88" spans="1:5" s="15" customFormat="1" ht="12.95" customHeight="1" x14ac:dyDescent="0.2">
      <c r="A88" s="25" t="s">
        <v>440</v>
      </c>
      <c r="B88" s="25"/>
      <c r="C88" s="25" t="s">
        <v>428</v>
      </c>
      <c r="D88" s="25"/>
      <c r="E88" s="25"/>
    </row>
    <row r="89" spans="1:5" s="15" customFormat="1" ht="12.95" customHeight="1" x14ac:dyDescent="0.2">
      <c r="A89" s="25" t="s">
        <v>441</v>
      </c>
      <c r="B89" s="25"/>
      <c r="C89" s="25" t="s">
        <v>442</v>
      </c>
      <c r="D89" s="25"/>
      <c r="E89" s="25"/>
    </row>
    <row r="90" spans="1:5" s="15" customFormat="1" ht="12.95" customHeight="1" x14ac:dyDescent="0.2">
      <c r="A90" s="25" t="s">
        <v>443</v>
      </c>
      <c r="B90" s="25"/>
      <c r="C90" s="25" t="s">
        <v>444</v>
      </c>
      <c r="D90" s="25"/>
      <c r="E90" s="25"/>
    </row>
    <row r="91" spans="1:5" s="15" customFormat="1" ht="12.95" customHeight="1" x14ac:dyDescent="0.2">
      <c r="A91" s="25" t="s">
        <v>445</v>
      </c>
      <c r="B91" s="25"/>
      <c r="C91" s="25" t="s">
        <v>446</v>
      </c>
      <c r="D91" s="25"/>
      <c r="E91" s="25"/>
    </row>
    <row r="92" spans="1:5" s="15" customFormat="1" ht="12.95" customHeight="1" x14ac:dyDescent="0.2">
      <c r="A92" s="25" t="s">
        <v>447</v>
      </c>
      <c r="B92" s="25"/>
      <c r="C92" s="25" t="s">
        <v>448</v>
      </c>
      <c r="D92" s="25"/>
      <c r="E92" s="25"/>
    </row>
    <row r="93" spans="1:5" s="15" customFormat="1" ht="12.95" customHeight="1" x14ac:dyDescent="0.2">
      <c r="A93" s="25" t="s">
        <v>449</v>
      </c>
      <c r="B93" s="25"/>
      <c r="C93" s="25" t="s">
        <v>450</v>
      </c>
      <c r="D93" s="25"/>
      <c r="E93" s="25"/>
    </row>
    <row r="94" spans="1:5" s="15" customFormat="1" ht="12.95" customHeight="1" x14ac:dyDescent="0.2">
      <c r="A94" s="25" t="s">
        <v>451</v>
      </c>
      <c r="B94" s="25"/>
      <c r="C94" s="25" t="s">
        <v>450</v>
      </c>
      <c r="D94" s="25"/>
      <c r="E94" s="25"/>
    </row>
    <row r="95" spans="1:5" s="15" customFormat="1" ht="12.95" customHeight="1" x14ac:dyDescent="0.2">
      <c r="A95" s="25" t="s">
        <v>452</v>
      </c>
      <c r="B95" s="25"/>
      <c r="C95" s="25" t="s">
        <v>453</v>
      </c>
      <c r="D95" s="25"/>
      <c r="E95" s="25"/>
    </row>
    <row r="96" spans="1:5" s="15" customFormat="1" ht="12.95" customHeight="1" x14ac:dyDescent="0.2">
      <c r="A96" s="25" t="s">
        <v>454</v>
      </c>
      <c r="B96" s="25"/>
      <c r="C96" s="25" t="s">
        <v>455</v>
      </c>
      <c r="D96" s="25"/>
      <c r="E96" s="25"/>
    </row>
    <row r="97" spans="1:5" s="15" customFormat="1" ht="12.95" customHeight="1" x14ac:dyDescent="0.2">
      <c r="A97" s="25" t="s">
        <v>456</v>
      </c>
      <c r="B97" s="25"/>
      <c r="C97" s="25" t="s">
        <v>457</v>
      </c>
      <c r="D97" s="25"/>
      <c r="E97" s="25"/>
    </row>
    <row r="98" spans="1:5" s="15" customFormat="1" ht="12.95" customHeight="1" x14ac:dyDescent="0.2">
      <c r="A98" s="25" t="s">
        <v>458</v>
      </c>
      <c r="B98" s="25"/>
      <c r="C98" s="25" t="s">
        <v>459</v>
      </c>
      <c r="D98" s="25"/>
      <c r="E98" s="25"/>
    </row>
    <row r="99" spans="1:5" s="15" customFormat="1" ht="12.95" customHeight="1" x14ac:dyDescent="0.2">
      <c r="A99" s="25" t="s">
        <v>460</v>
      </c>
      <c r="B99" s="25"/>
      <c r="C99" s="25" t="s">
        <v>461</v>
      </c>
      <c r="D99" s="25"/>
      <c r="E99" s="25"/>
    </row>
    <row r="100" spans="1:5" s="15" customFormat="1" ht="12.95" customHeight="1" x14ac:dyDescent="0.2">
      <c r="A100" s="25" t="s">
        <v>462</v>
      </c>
      <c r="B100" s="25"/>
      <c r="C100" s="25" t="s">
        <v>463</v>
      </c>
      <c r="D100" s="25"/>
      <c r="E100" s="25"/>
    </row>
    <row r="101" spans="1:5" s="15" customFormat="1" ht="12.95" customHeight="1" x14ac:dyDescent="0.2">
      <c r="A101" s="25" t="s">
        <v>464</v>
      </c>
      <c r="B101" s="25"/>
      <c r="C101" s="25" t="s">
        <v>465</v>
      </c>
      <c r="D101" s="25"/>
      <c r="E101" s="25"/>
    </row>
    <row r="102" spans="1:5" s="15" customFormat="1" ht="12.95" customHeight="1" x14ac:dyDescent="0.2">
      <c r="A102" s="25" t="s">
        <v>466</v>
      </c>
      <c r="B102" s="25"/>
      <c r="C102" s="25" t="s">
        <v>467</v>
      </c>
      <c r="D102" s="25"/>
      <c r="E102" s="25"/>
    </row>
    <row r="103" spans="1:5" s="15" customFormat="1" ht="12.95" customHeight="1" x14ac:dyDescent="0.2">
      <c r="A103" s="25" t="s">
        <v>468</v>
      </c>
      <c r="B103" s="25"/>
      <c r="C103" s="25" t="s">
        <v>469</v>
      </c>
      <c r="D103" s="25"/>
      <c r="E103" s="25"/>
    </row>
    <row r="104" spans="1:5" s="15" customFormat="1" ht="12.95" customHeight="1" x14ac:dyDescent="0.2">
      <c r="A104" s="25" t="s">
        <v>470</v>
      </c>
      <c r="B104" s="25"/>
      <c r="C104" s="25" t="s">
        <v>471</v>
      </c>
      <c r="D104" s="25"/>
      <c r="E104" s="25"/>
    </row>
    <row r="105" spans="1:5" s="15" customFormat="1" ht="12.95" customHeight="1" x14ac:dyDescent="0.2">
      <c r="A105" s="25" t="s">
        <v>472</v>
      </c>
      <c r="B105" s="25"/>
      <c r="C105" s="25" t="s">
        <v>469</v>
      </c>
      <c r="D105" s="25"/>
      <c r="E105" s="25"/>
    </row>
    <row r="106" spans="1:5" s="15" customFormat="1" ht="12.95" customHeight="1" x14ac:dyDescent="0.2">
      <c r="A106" s="25" t="s">
        <v>473</v>
      </c>
      <c r="B106" s="25"/>
      <c r="C106" s="25" t="s">
        <v>474</v>
      </c>
      <c r="D106" s="25"/>
      <c r="E106" s="25"/>
    </row>
    <row r="107" spans="1:5" s="15" customFormat="1" ht="12.95" customHeight="1" x14ac:dyDescent="0.2">
      <c r="A107" s="25" t="s">
        <v>475</v>
      </c>
      <c r="B107" s="25"/>
      <c r="C107" s="25" t="s">
        <v>476</v>
      </c>
      <c r="D107" s="25"/>
      <c r="E107" s="25"/>
    </row>
    <row r="108" spans="1:5" s="15" customFormat="1" ht="12.95" customHeight="1" x14ac:dyDescent="0.2">
      <c r="A108" s="25" t="s">
        <v>477</v>
      </c>
      <c r="B108" s="25"/>
      <c r="C108" s="25" t="s">
        <v>478</v>
      </c>
      <c r="D108" s="25"/>
      <c r="E108" s="25"/>
    </row>
    <row r="109" spans="1:5" s="15" customFormat="1" ht="12.95" customHeight="1" x14ac:dyDescent="0.2">
      <c r="A109" s="25" t="s">
        <v>479</v>
      </c>
      <c r="B109" s="25"/>
      <c r="C109" s="25" t="s">
        <v>480</v>
      </c>
      <c r="D109" s="25"/>
      <c r="E109" s="25"/>
    </row>
    <row r="110" spans="1:5" s="15" customFormat="1" ht="12.95" customHeight="1" x14ac:dyDescent="0.2">
      <c r="A110" s="25" t="s">
        <v>481</v>
      </c>
      <c r="B110" s="25"/>
      <c r="C110" s="25" t="s">
        <v>482</v>
      </c>
      <c r="D110" s="25"/>
      <c r="E110" s="25"/>
    </row>
    <row r="111" spans="1:5" s="15" customFormat="1" ht="12.95" customHeight="1" x14ac:dyDescent="0.2">
      <c r="A111" s="25" t="s">
        <v>483</v>
      </c>
      <c r="B111" s="25"/>
      <c r="C111" s="25" t="s">
        <v>484</v>
      </c>
      <c r="D111" s="25"/>
      <c r="E111" s="25"/>
    </row>
    <row r="112" spans="1:5" s="15" customFormat="1" ht="12.95" customHeight="1" x14ac:dyDescent="0.2">
      <c r="A112" s="25" t="s">
        <v>485</v>
      </c>
      <c r="B112" s="25"/>
      <c r="C112" s="25" t="s">
        <v>480</v>
      </c>
      <c r="D112" s="25"/>
      <c r="E112" s="25"/>
    </row>
    <row r="113" spans="1:5" s="15" customFormat="1" ht="12.95" customHeight="1" x14ac:dyDescent="0.2">
      <c r="A113" s="25" t="s">
        <v>486</v>
      </c>
      <c r="B113" s="25"/>
      <c r="C113" s="25" t="s">
        <v>482</v>
      </c>
      <c r="D113" s="25"/>
      <c r="E113" s="25"/>
    </row>
    <row r="114" spans="1:5" s="15" customFormat="1" ht="12.95" customHeight="1" x14ac:dyDescent="0.2">
      <c r="A114" s="25" t="s">
        <v>487</v>
      </c>
      <c r="B114" s="25"/>
      <c r="C114" s="25" t="s">
        <v>488</v>
      </c>
      <c r="D114" s="25"/>
      <c r="E114" s="25"/>
    </row>
    <row r="115" spans="1:5" s="15" customFormat="1" ht="12.95" customHeight="1" x14ac:dyDescent="0.2">
      <c r="A115" s="25" t="s">
        <v>489</v>
      </c>
      <c r="B115" s="25"/>
      <c r="C115" s="25" t="s">
        <v>490</v>
      </c>
      <c r="D115" s="25"/>
      <c r="E115" s="25"/>
    </row>
    <row r="116" spans="1:5" s="15" customFormat="1" ht="12.95" customHeight="1" x14ac:dyDescent="0.2">
      <c r="A116" s="25" t="s">
        <v>491</v>
      </c>
      <c r="B116" s="25"/>
      <c r="C116" s="25" t="s">
        <v>492</v>
      </c>
      <c r="D116" s="25"/>
      <c r="E116" s="25"/>
    </row>
    <row r="117" spans="1:5" s="15" customFormat="1" ht="12.95" customHeight="1" x14ac:dyDescent="0.2">
      <c r="A117" s="25" t="s">
        <v>493</v>
      </c>
      <c r="B117" s="25"/>
      <c r="C117" s="25" t="s">
        <v>494</v>
      </c>
      <c r="D117" s="25"/>
      <c r="E117" s="25"/>
    </row>
    <row r="118" spans="1:5" s="15" customFormat="1" ht="12.95" customHeight="1" x14ac:dyDescent="0.2">
      <c r="A118" s="25" t="s">
        <v>495</v>
      </c>
      <c r="B118" s="25"/>
      <c r="C118" s="25" t="s">
        <v>490</v>
      </c>
      <c r="D118" s="25"/>
      <c r="E118" s="25"/>
    </row>
    <row r="119" spans="1:5" s="15" customFormat="1" ht="12.95" customHeight="1" x14ac:dyDescent="0.2">
      <c r="A119" s="25" t="s">
        <v>496</v>
      </c>
      <c r="B119" s="25"/>
      <c r="C119" s="25" t="s">
        <v>497</v>
      </c>
      <c r="D119" s="25"/>
      <c r="E119" s="25"/>
    </row>
    <row r="120" spans="1:5" s="15" customFormat="1" ht="12.95" customHeight="1" x14ac:dyDescent="0.2">
      <c r="A120" s="25" t="s">
        <v>498</v>
      </c>
      <c r="B120" s="25"/>
      <c r="C120" s="25" t="s">
        <v>499</v>
      </c>
      <c r="D120" s="25"/>
      <c r="E120" s="25"/>
    </row>
    <row r="121" spans="1:5" s="15" customFormat="1" ht="12.95" customHeight="1" x14ac:dyDescent="0.2">
      <c r="A121" s="25" t="s">
        <v>500</v>
      </c>
      <c r="B121" s="25"/>
      <c r="C121" s="25" t="s">
        <v>501</v>
      </c>
      <c r="D121" s="25"/>
      <c r="E121" s="25"/>
    </row>
    <row r="122" spans="1:5" s="15" customFormat="1" ht="12.95" customHeight="1" x14ac:dyDescent="0.2">
      <c r="A122" s="25" t="s">
        <v>502</v>
      </c>
      <c r="B122" s="25"/>
      <c r="C122" s="25" t="s">
        <v>503</v>
      </c>
      <c r="D122" s="25"/>
      <c r="E122" s="25"/>
    </row>
    <row r="123" spans="1:5" s="15" customFormat="1" ht="12.95" customHeight="1" x14ac:dyDescent="0.2">
      <c r="A123" s="25" t="s">
        <v>252</v>
      </c>
      <c r="B123" s="25"/>
      <c r="C123" s="25" t="s">
        <v>504</v>
      </c>
      <c r="D123" s="25"/>
      <c r="E123" s="25"/>
    </row>
  </sheetData>
  <mergeCells count="161">
    <mergeCell ref="A123:B123"/>
    <mergeCell ref="C123:E123"/>
    <mergeCell ref="A118:B118"/>
    <mergeCell ref="C118:E118"/>
    <mergeCell ref="A119:B119"/>
    <mergeCell ref="C119:E119"/>
    <mergeCell ref="A120:B120"/>
    <mergeCell ref="C120:E120"/>
    <mergeCell ref="A121:B121"/>
    <mergeCell ref="C121:E121"/>
    <mergeCell ref="A122:B122"/>
    <mergeCell ref="C122:E122"/>
    <mergeCell ref="A113:B113"/>
    <mergeCell ref="C113:E113"/>
    <mergeCell ref="A114:B114"/>
    <mergeCell ref="C114:E114"/>
    <mergeCell ref="A115:B115"/>
    <mergeCell ref="C115:E115"/>
    <mergeCell ref="A116:B116"/>
    <mergeCell ref="C116:E116"/>
    <mergeCell ref="A117:B117"/>
    <mergeCell ref="C117:E117"/>
    <mergeCell ref="A108:B108"/>
    <mergeCell ref="C108:E108"/>
    <mergeCell ref="A109:B109"/>
    <mergeCell ref="C109:E109"/>
    <mergeCell ref="A110:B110"/>
    <mergeCell ref="C110:E110"/>
    <mergeCell ref="A111:B111"/>
    <mergeCell ref="C111:E111"/>
    <mergeCell ref="A112:B112"/>
    <mergeCell ref="C112:E112"/>
    <mergeCell ref="A103:B103"/>
    <mergeCell ref="C103:E103"/>
    <mergeCell ref="A104:B104"/>
    <mergeCell ref="C104:E104"/>
    <mergeCell ref="A105:B105"/>
    <mergeCell ref="C105:E105"/>
    <mergeCell ref="A106:B106"/>
    <mergeCell ref="C106:E106"/>
    <mergeCell ref="A107:B107"/>
    <mergeCell ref="C107:E107"/>
    <mergeCell ref="A98:B98"/>
    <mergeCell ref="C98:E98"/>
    <mergeCell ref="A99:B99"/>
    <mergeCell ref="C99:E99"/>
    <mergeCell ref="A100:B100"/>
    <mergeCell ref="C100:E100"/>
    <mergeCell ref="A101:B101"/>
    <mergeCell ref="C101:E101"/>
    <mergeCell ref="A102:B102"/>
    <mergeCell ref="C102:E102"/>
    <mergeCell ref="A93:B93"/>
    <mergeCell ref="C93:E93"/>
    <mergeCell ref="A94:B94"/>
    <mergeCell ref="C94:E94"/>
    <mergeCell ref="A95:B95"/>
    <mergeCell ref="C95:E95"/>
    <mergeCell ref="A96:B96"/>
    <mergeCell ref="C96:E96"/>
    <mergeCell ref="A97:B97"/>
    <mergeCell ref="C97:E97"/>
    <mergeCell ref="A88:B88"/>
    <mergeCell ref="C88:E88"/>
    <mergeCell ref="A89:B89"/>
    <mergeCell ref="C89:E89"/>
    <mergeCell ref="A90:B90"/>
    <mergeCell ref="C90:E90"/>
    <mergeCell ref="A91:B91"/>
    <mergeCell ref="C91:E91"/>
    <mergeCell ref="A92:B92"/>
    <mergeCell ref="C92:E92"/>
    <mergeCell ref="A83:B83"/>
    <mergeCell ref="C83:E83"/>
    <mergeCell ref="A84:B84"/>
    <mergeCell ref="C84:E84"/>
    <mergeCell ref="A85:B85"/>
    <mergeCell ref="C85:E85"/>
    <mergeCell ref="A86:B86"/>
    <mergeCell ref="C86:E86"/>
    <mergeCell ref="A87:B87"/>
    <mergeCell ref="C87:E87"/>
    <mergeCell ref="A78:B78"/>
    <mergeCell ref="C78:E78"/>
    <mergeCell ref="A79:B79"/>
    <mergeCell ref="C79:E79"/>
    <mergeCell ref="A80:B80"/>
    <mergeCell ref="C80:E80"/>
    <mergeCell ref="A81:B81"/>
    <mergeCell ref="C81:E81"/>
    <mergeCell ref="A82:B82"/>
    <mergeCell ref="C82:E82"/>
    <mergeCell ref="A73:B73"/>
    <mergeCell ref="C73:E73"/>
    <mergeCell ref="A74:B74"/>
    <mergeCell ref="C74:E74"/>
    <mergeCell ref="A75:B75"/>
    <mergeCell ref="C75:E75"/>
    <mergeCell ref="A76:B76"/>
    <mergeCell ref="C76:E76"/>
    <mergeCell ref="A77:B77"/>
    <mergeCell ref="C77:E77"/>
    <mergeCell ref="A68:B68"/>
    <mergeCell ref="C68:E68"/>
    <mergeCell ref="A69:B69"/>
    <mergeCell ref="C69:E69"/>
    <mergeCell ref="A70:B70"/>
    <mergeCell ref="C70:E70"/>
    <mergeCell ref="A71:B71"/>
    <mergeCell ref="C71:E71"/>
    <mergeCell ref="A72:B72"/>
    <mergeCell ref="C72:E72"/>
    <mergeCell ref="A63:B63"/>
    <mergeCell ref="C63:E63"/>
    <mergeCell ref="A64:B64"/>
    <mergeCell ref="C64:E64"/>
    <mergeCell ref="A65:B65"/>
    <mergeCell ref="C65:E65"/>
    <mergeCell ref="A66:B66"/>
    <mergeCell ref="C66:E66"/>
    <mergeCell ref="A67:B67"/>
    <mergeCell ref="C67:E67"/>
    <mergeCell ref="A58:B58"/>
    <mergeCell ref="C58:E58"/>
    <mergeCell ref="A59:B59"/>
    <mergeCell ref="C59:E59"/>
    <mergeCell ref="A60:B60"/>
    <mergeCell ref="C60:E60"/>
    <mergeCell ref="A61:B61"/>
    <mergeCell ref="C61:E61"/>
    <mergeCell ref="A62:B62"/>
    <mergeCell ref="C62:E62"/>
    <mergeCell ref="A53:B53"/>
    <mergeCell ref="C53:E53"/>
    <mergeCell ref="A54:B54"/>
    <mergeCell ref="C54:E54"/>
    <mergeCell ref="A55:B55"/>
    <mergeCell ref="C55:E55"/>
    <mergeCell ref="A56:B56"/>
    <mergeCell ref="C56:E56"/>
    <mergeCell ref="A57:B57"/>
    <mergeCell ref="C57:E57"/>
    <mergeCell ref="A48:B48"/>
    <mergeCell ref="C48:E48"/>
    <mergeCell ref="A49:B49"/>
    <mergeCell ref="C49:E49"/>
    <mergeCell ref="A50:B50"/>
    <mergeCell ref="C50:E50"/>
    <mergeCell ref="A51:B51"/>
    <mergeCell ref="C51:E51"/>
    <mergeCell ref="A52:B52"/>
    <mergeCell ref="C52:E52"/>
    <mergeCell ref="A1:E1"/>
    <mergeCell ref="F1:I5"/>
    <mergeCell ref="J1:O1"/>
    <mergeCell ref="A2:E2"/>
    <mergeCell ref="J2:O5"/>
    <mergeCell ref="A3:E3"/>
    <mergeCell ref="A4:E4"/>
    <mergeCell ref="A5:E5"/>
    <mergeCell ref="A47:B47"/>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Рябкина Александра Дмитриевна</cp:lastModifiedBy>
  <dcterms:modified xsi:type="dcterms:W3CDTF">2024-10-29T10:50:58Z</dcterms:modified>
</cp:coreProperties>
</file>