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sale54\AppData\Local\Temp\"/>
    </mc:Choice>
  </mc:AlternateContent>
  <xr:revisionPtr revIDLastSave="0" documentId="13_ncr:1_{F2A40258-255C-4195-927D-194AB9B3C7BA}" xr6:coauthVersionLast="47" xr6:coauthVersionMax="47" xr10:uidLastSave="{00000000-0000-0000-0000-000000000000}"/>
  <bookViews>
    <workbookView xWindow="4800" yWindow="3450" windowWidth="12300" windowHeight="12150" xr2:uid="{00000000-000D-0000-FFFF-FFFF00000000}"/>
  </bookViews>
  <sheets>
    <sheet name="TDSheet"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74" i="1" l="1"/>
  <c r="V73" i="1"/>
  <c r="V72" i="1"/>
  <c r="V71" i="1"/>
  <c r="V70" i="1"/>
  <c r="V69" i="1"/>
  <c r="V68" i="1"/>
  <c r="V67" i="1"/>
  <c r="V65" i="1"/>
  <c r="V64" i="1"/>
  <c r="V63" i="1"/>
  <c r="V62" i="1"/>
  <c r="V60" i="1"/>
  <c r="V59" i="1"/>
  <c r="V58" i="1"/>
  <c r="V57" i="1"/>
  <c r="V56" i="1"/>
  <c r="V55" i="1"/>
  <c r="V54" i="1"/>
  <c r="V53" i="1"/>
  <c r="V52" i="1"/>
  <c r="V51" i="1"/>
  <c r="V50" i="1"/>
  <c r="V49" i="1"/>
  <c r="V48" i="1"/>
  <c r="V47" i="1"/>
  <c r="V46" i="1"/>
  <c r="V45" i="1"/>
  <c r="V43" i="1"/>
  <c r="V42" i="1"/>
  <c r="V41" i="1"/>
  <c r="V40" i="1"/>
  <c r="V38" i="1"/>
  <c r="V37" i="1"/>
  <c r="V36" i="1"/>
  <c r="V35" i="1"/>
  <c r="V34" i="1"/>
  <c r="V33" i="1"/>
  <c r="V32" i="1"/>
  <c r="V31" i="1"/>
  <c r="V30" i="1"/>
  <c r="V29" i="1"/>
  <c r="V28" i="1"/>
  <c r="V27" i="1"/>
  <c r="V26" i="1"/>
  <c r="V25" i="1"/>
  <c r="V24" i="1"/>
  <c r="V23" i="1"/>
  <c r="V22" i="1"/>
  <c r="V21" i="1"/>
  <c r="V20" i="1"/>
  <c r="V19" i="1"/>
  <c r="V17" i="1"/>
  <c r="V16" i="1"/>
  <c r="V15" i="1"/>
  <c r="V14" i="1"/>
  <c r="V13" i="1"/>
  <c r="V12" i="1"/>
  <c r="V11" i="1"/>
  <c r="V10" i="1"/>
  <c r="V9" i="1"/>
  <c r="V8" i="1"/>
  <c r="A5" i="1"/>
  <c r="A4" i="1"/>
</calcChain>
</file>

<file path=xl/sharedStrings.xml><?xml version="1.0" encoding="utf-8"?>
<sst xmlns="http://schemas.openxmlformats.org/spreadsheetml/2006/main" count="1570" uniqueCount="999">
  <si>
    <t>ИНФРА-М Научно-издательский Центр</t>
  </si>
  <si>
    <t>Конструкторско-технологическое обеспечение машиностроительных производств; Машиностроение
от 29.10.2024</t>
  </si>
  <si>
    <t>Данный прайс-лист не является публичной офертой</t>
  </si>
  <si>
    <t>127282, Москва г, ул Полярная, д. 31В, стр. 1, помещ 1/1</t>
  </si>
  <si>
    <t>Издательство оставляет за собой право на изменение ассортимента и цен на издания.
Информацию о наличии товара и актуальные цены уточняйте у вашего курирующего менеджера 
или напишите нам на электронную почту books@infra-m.ru</t>
  </si>
  <si>
    <t>тел/факс: +7 (495) 280-15-96</t>
  </si>
  <si>
    <t>Заказ</t>
  </si>
  <si>
    <t>Код</t>
  </si>
  <si>
    <t>Цена опт.</t>
  </si>
  <si>
    <t>Наименование товара</t>
  </si>
  <si>
    <t>Основное заглавие</t>
  </si>
  <si>
    <t>Авторы</t>
  </si>
  <si>
    <t>Оформление</t>
  </si>
  <si>
    <t>Издательство</t>
  </si>
  <si>
    <t>Серия</t>
  </si>
  <si>
    <t>Ст-т</t>
  </si>
  <si>
    <t>Стр.</t>
  </si>
  <si>
    <t>Год</t>
  </si>
  <si>
    <t>ISBN</t>
  </si>
  <si>
    <t>Раздел</t>
  </si>
  <si>
    <t>Подраздел</t>
  </si>
  <si>
    <t>Вид издания</t>
  </si>
  <si>
    <t>Уровень образования</t>
  </si>
  <si>
    <t>ОКСО</t>
  </si>
  <si>
    <t>Гриф МО</t>
  </si>
  <si>
    <t>Доп. мат. на znanium</t>
  </si>
  <si>
    <t>Обложка</t>
  </si>
  <si>
    <t>ЭБС Znanium</t>
  </si>
  <si>
    <t>Аффилиация автора</t>
  </si>
  <si>
    <t>Новинка месяца</t>
  </si>
  <si>
    <t>ПООП</t>
  </si>
  <si>
    <t>К</t>
  </si>
  <si>
    <t>Ш</t>
  </si>
  <si>
    <t>Аннотация</t>
  </si>
  <si>
    <t>141500.15.01</t>
  </si>
  <si>
    <t>Автоматизация произв. процес.в машиностр.:Уч.пос./Е.Э.Фельдштейн-М.:НИЦ ИНФРА-М,Нов.знание,2023 -264с</t>
  </si>
  <si>
    <t>АВТОМАТИЗАЦИЯ ПРОИЗВОДСТВЕННЫХ ПРОЦЕССОВ В МАШИНОСТРОЕНИИ</t>
  </si>
  <si>
    <t>Фельдштейн Е.Э., Корниевич М.А.</t>
  </si>
  <si>
    <t>Переплет 7БЦ/Без шитья</t>
  </si>
  <si>
    <t>НИЦ ИНФРА-М</t>
  </si>
  <si>
    <t>Среднее профессиональное образование</t>
  </si>
  <si>
    <t>978-5-16-010531-4</t>
  </si>
  <si>
    <t>ПРИКЛАДНЫЕ НАУКИ. ТЕХНИКА. МЕДИЦИНА</t>
  </si>
  <si>
    <t>Энергетика. Промышленность</t>
  </si>
  <si>
    <t>Учебное пособие</t>
  </si>
  <si>
    <t>Профессиональное образование / Среднее профессиональное образование</t>
  </si>
  <si>
    <t>15.01.26, 15.01.27, 15.01.35, 15.01.36, 15.01.38, 15.02.03, 15.02.04, 15.02.07, 15.02.09, 15.02.10, 15.02.16, 15.02.17, 15.02.18, 18.01.35, 18.02.04, 18.02.05, 18.02.07, 18.02.09, 18.02.10, 18.02.13, 18.02.14, 19.02.11, 19.02.12, 22.02.08, 26.02.02, 35.01.05, 35.01.06, 35.02.18</t>
  </si>
  <si>
    <t>Рекомендовано учреждением образования «Республиканский институт профессионального образования» в качестве пособия для учащихся учреждений, обеспечивающих получение среднего специального образования по специальности «Технология машиностроения». Рекомендовано федеральным государственным учреждением «Федеральный институт развития образования» в качестве учебного пособия для использования в учебном процессе образовательных учреждений, реализующих программы среднего профессионального образования</t>
  </si>
  <si>
    <t>-</t>
  </si>
  <si>
    <t>0111</t>
  </si>
  <si>
    <t>Рассмотрена автоматизация процессов изготовления деталей, их загрузки, ориентирования, соединения и выгрузки, автоматизированные транспортные системы и системы смены режущих инструментов.
Представлены методы контроля и диагностики процесса обработки выпускаемой продукции. Показаны возможности применения про мышленных роботов. Рассмотрены некоторые вопросы организации и эксплуатации гибких производственных систем.
Пособие предназначено для студентов специальности «Технология машиностроения» техникумов и технических колледжей, других родственных специальностей. Может быть полезно учащимся профессионально-технических учебных заведений.</t>
  </si>
  <si>
    <t>682808.05.01</t>
  </si>
  <si>
    <t>Автоматизация техн.процессов и произв.: Уч.пос./А.А.Иванов-2изд.-М.:Форум,НИЦ ИНФРА-М,2024-224с(СПО)</t>
  </si>
  <si>
    <t>АВТОМАТИЗАЦИЯ ТЕХНОЛОГИЧЕСКИХ ПРОЦЕССОВ И ПРОИЗВОДСТВ, ИЗД.2</t>
  </si>
  <si>
    <t>Иванов А.А.</t>
  </si>
  <si>
    <t>Форум</t>
  </si>
  <si>
    <t>978-5-00091-535-6</t>
  </si>
  <si>
    <t>08.02.03, 13.02.01, 15.02.03, 15.02.09, 15.02.16, 15.02.17, 15.02.18, 18.01.35, 18.02.04, 18.02.05, 18.02.07, 18.02.09, 18.02.10, 18.02.13, 18.02.14, 19.02.11, 19.02.12, 22.02.08, 26.02.02, 26.02.04, 35.01.05, 35.01.06, 35.02.18</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</si>
  <si>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специальностям 15.02.07 «Автоматизация технологических процессов и производств (по отраслям)», 15.02.08 «Технология машиностроения»</t>
  </si>
  <si>
    <t>Нижегородский государственный технический университет им. Р.А. Алексеева</t>
  </si>
  <si>
    <t>32</t>
  </si>
  <si>
    <t>0218</t>
  </si>
  <si>
    <t>Излагается материал по дисциплине «Автоматизация технологических процессов и производств», рассматриваются концепции комплексно-автоматизированного производства и структура интегрированной производственной системы, включающей стратегический, тактический и исполнительный уровни планирования и управления. Приводятся подробные схемы материальных и информационных потоков интегрированных систем, а также диаграммы и зоны эффективной автоматизации. Сформулированы организационно-технологические основы комплексной автоматизации массового и мелкосерийного производства. Предложена методика расчета технико-экономических показателей автоматизированных производств, таких как производительность, надежность и экономическая оценка эффективности внедрения новой техники. Представлены математические методы оптимизации основных критериев по результатам имитационного моделирования сложных технических систем.
Предназначен для студентов, обучающихся по специальностям 15.02.07 «Автоматизация технологических процессов и производств (по отраслям)», 15.02.08 «Технология машиностроения», а также студентов вузов, конструкторов, технологов и ученых, занимающихся проблемой комплексной автоматизации сборки.</t>
  </si>
  <si>
    <t>682809.10.01</t>
  </si>
  <si>
    <t>Автоматизация технологич. процес. и производ..: Уч.пос./ В.М.Виноградов-М.:Форум, НИЦ ИНФРА-М,2024.-161 с.(СПО)(П)</t>
  </si>
  <si>
    <t>АВТОМАТИЗАЦИЯ ТЕХНОЛОГИЧЕСКИХ ПРОЦЕССОВ И ПРОИЗВОДСТВ. ВВЕДЕНИЕ В СПЕЦИАЛЬНОСТЬ</t>
  </si>
  <si>
    <t>Виноградов В.М., Черепахин А.А.</t>
  </si>
  <si>
    <t>Переплет 7БЦ</t>
  </si>
  <si>
    <t>978-5-00091-536-3</t>
  </si>
  <si>
    <t>15.02.03, 15.02.07, 15.02.16, 15.02.17, 15.02.18, 18.01.35, 18.02.04, 18.02.05, 18.02.07, 18.02.09, 18.02.10, 18.02.13, 18.02.14, 19.02.11, 19.02.12, 22.02.08, 26.02.02, 35.01.05, 35.01.06, 35.02.18</t>
  </si>
  <si>
    <t>Рекомендовано Учебно-методическим советом СПО в качестве учебного пособия для учебных заведений, реализующих программу среднего профессионального образования по специальностям 15.02.07 «Автоматизация технологических процессов и производств (по отраслям)», 15.02.08 «Технология машиностроения»</t>
  </si>
  <si>
    <t>Московский политехнический университет</t>
  </si>
  <si>
    <t>0118</t>
  </si>
  <si>
    <t>В учебном пособии рассмотрены этапы развития техники, машиностроения и автоматизации производства как основы проектирования технологических машин и комплексов. Приведены примеры оригинальных проектных решений по автоматизирующему оборудованию и в целом по современным технологическим комплексам в машиностроении.
Учебное пособие предназначено для студентов учреждений среднего профессионального образования, обучающихся по специальностям 15.02.07 «Автоматизация технологических процессов и производств» и 15.02.08 «Технология машиностроения».</t>
  </si>
  <si>
    <t>167150.08.01</t>
  </si>
  <si>
    <t>Автоматизированные нечетко-логич. сист..: Моногр. /С.Г.Емельянов - М.: НИЦ ИНФРА-М, 2024 -175 с.(О)</t>
  </si>
  <si>
    <t>АВТОМАТИЗИРОВАННЫЕ НЕЧЕТКО-ЛОГИЧЕСКИЕ СИСТЕМЫ УПРАВЛЕНИЯ</t>
  </si>
  <si>
    <t>Емельянов С. Г., Титов В. С., Бобырь М. В.</t>
  </si>
  <si>
    <t>Обложка. КБС</t>
  </si>
  <si>
    <t>Научная мысль</t>
  </si>
  <si>
    <t>978-5-16-009759-6</t>
  </si>
  <si>
    <t>Технические науки в целом</t>
  </si>
  <si>
    <t>Монография</t>
  </si>
  <si>
    <t>Дополнительное образование / Дополнительное профессиональное образование</t>
  </si>
  <si>
    <t>15.03.02, 15.04.01, 15.04.02</t>
  </si>
  <si>
    <t>Юго-Западный государственный университет</t>
  </si>
  <si>
    <t>Монография посвящена способам проектирования автоматизированных нечетко-логических систем управления. Представляемые методы, математические модели, алгоритмы и построенные на них нечетко-логические системы управления отличаются от известных автоматической коррекцией параметров режима резания с учетом возмущающих воздействий, действующих на объект управления в режиме реального времени.</t>
  </si>
  <si>
    <t>633656.07.01</t>
  </si>
  <si>
    <t>Автоматическое упр. процессами мех. обраб.: Уч. / С.М.Братан - М.:Вуз.уч.,НИЦ ИНФРА-М,2022 - 228с(П)</t>
  </si>
  <si>
    <t>АВТОМАТИЧЕСКОЕ УПРАВЛЕНИЕ ПРОЦЕССАМИ МЕХАНИЧЕСКОЙ ОБРАБОТКИ</t>
  </si>
  <si>
    <t>Братан С.М., Левченко Е.А., Покинтелица Н.И. и др.</t>
  </si>
  <si>
    <t>Вузовский учебник</t>
  </si>
  <si>
    <t>978-5-9558-0514-6</t>
  </si>
  <si>
    <t>Учебник</t>
  </si>
  <si>
    <t>Профессиональное образование / ВО - Магистратура</t>
  </si>
  <si>
    <t>01.04.03, 09.05.01, 13.03.03, 15.03.01, 15.03.02, 15.03.05, 15.04.01, 15.04.02, 15.04.05, 15.05.01</t>
  </si>
  <si>
    <t>Севастопольский государственный университет</t>
  </si>
  <si>
    <t>0117</t>
  </si>
  <si>
    <t>В книге изложены основы теории и расчета автоматических систем управления процессами механической обработки в линейном приближении. Рассмотрены пути повышения эффективности автоматических систем управления процессами механической обработки и приведены их типовые примеры и задачи.
Книга предназначена в качестве учебника для студентов высших учебных заведений, обучающихся по направлениям «Конструкторско-технологическое обеспечение машиностроительных производств», «Машиностроение», «Инженерная механика», «Автоматизация технологических процессов и производств». В отдельных своих частях книга может представлять интерес для работников промышленности и исследовательских учреждений.</t>
  </si>
  <si>
    <t>693136.07.01</t>
  </si>
  <si>
    <t>Аддитивное производство: Уч.пос. / Т.В.Тарасова - М.:НИЦ ИНФРА-М,2024 - 196 с.-(ВО (СТАНКИН))(П)</t>
  </si>
  <si>
    <t>АДДИТИВНОЕ ПРОИЗВОДСТВО</t>
  </si>
  <si>
    <t>Тарасова Т.В.</t>
  </si>
  <si>
    <t>Высшее образование (СТАНКИН)</t>
  </si>
  <si>
    <t>978-5-16-014676-8</t>
  </si>
  <si>
    <t>Профессиональное образование</t>
  </si>
  <si>
    <t>15.03.05</t>
  </si>
  <si>
    <t>Рекомендовано Учебно-методическим советом федерального государственного бюджетного образовательного учреждения высшего образования «Московский государственный технологический университет "СТАНКИН”» (ФГБОУ ВО «МГТУ "СТАНКИН”») в качестве учебного пособия для студентов высших учебных заведений, обучающихся по направлению подготовки «Конструкторско-технологическое обеспечение машиностроительных производств»</t>
  </si>
  <si>
    <t>Московский государственный технологический университет "Станкин"</t>
  </si>
  <si>
    <t>0119</t>
  </si>
  <si>
    <t>В учебном пособии изложены основы аддитивного производства и дано описание основных принципов аддитивных технологий; рассмотрены теоретические и технологические основы производства изделий из полимерных и металлических материалов с использованием аддитивных технологий; показаны этапы разработки технологических процессов аддитивного производства и приведены примеры современного оборудования для изготовления изделий с помощью аддитивных технологий.
Соответствует требованиям федеральных государственных образовательных стандартов высшего образования последнего поколения.
Предназначено для студентов высших учебных заведений машиностроительных специальностей.</t>
  </si>
  <si>
    <t>719237.02.01</t>
  </si>
  <si>
    <t>Детали машин и основы конструирования...: Уч.пос. / В.А.Жуков, - 2 изд.-М.:НИЦ ИНФРА-М,2023-416с(П)</t>
  </si>
  <si>
    <t>ДЕТАЛИ МАШИН И ОСНОВЫ КОНСТРУИРОВАНИЯ: ОСНОВЫ РАСЧЕТА И ПРОЕКТИРОВАНИЯ СОЕДИНЕНИЙ И ПЕРЕДАЧ, ИЗД.2</t>
  </si>
  <si>
    <t>Жуков В.А.</t>
  </si>
  <si>
    <t>978-5-16-015609-5</t>
  </si>
  <si>
    <t>15.02.01, 15.02.04, 15.02.16, 23.02.02, 24.02.01, 24.02.02, 25.02.02, 25.02.06, 26.02.02</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</si>
  <si>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15.02.00 «Машиностроение» (протокол № 12 от 24.06.2019)</t>
  </si>
  <si>
    <t>Санкт-Петербургский государственный политехнический университет Петра Великого</t>
  </si>
  <si>
    <t>ПО2</t>
  </si>
  <si>
    <t>0220</t>
  </si>
  <si>
    <t>В первый раздел «Основы проектирования механизмов» включены учебные материалы, в основном соответствующие циклу лекций. Второй раздел «Механические передачи» рекомендуется для самостоятельного изучения при курсовом проектировании, в том числе по программе других специальных дисциплин.
Для студентов учреждений среднего профессионального образования по укрупненной группе специальностей 15.02.00 «Машиностроение».</t>
  </si>
  <si>
    <t>072290.22.01</t>
  </si>
  <si>
    <t>Детали машин. Краткий курс,практ.занятия: Уч.пос. / В.П.Олофинская - 4 изд-Форум,НИЦ ИНФРА-М,2024-232с(П)</t>
  </si>
  <si>
    <t>ДЕТАЛИ МАШИН. КРАТКИЙ КУРС, ПРАКТИЧЕСКИЕ ЗАНЯТИЯ И ТЕСТОВЫЕ ЗАДАНИЯ, ИЗД.4</t>
  </si>
  <si>
    <t>Олофинская В.П.</t>
  </si>
  <si>
    <t>СПО</t>
  </si>
  <si>
    <t>978-5-91134-918-9</t>
  </si>
  <si>
    <t>13.02.12, 13.02.13, 15.01.26, 15.01.27, 15.01.35, 15.01.36, 15.01.38, 15.02.01, 15.02.16, 15.02.17, 25.02.02</t>
  </si>
  <si>
    <t>Допущено Министерством образования и науки Российской Федерации в качестве учебного пособия для студентов образовательных учреждений среднего профессионального образования</t>
  </si>
  <si>
    <t>Колледж железнодорожного и городского транспорта</t>
  </si>
  <si>
    <t>0414</t>
  </si>
  <si>
    <t>В учебном пособии рассмотрены основные вопросы дисциплины в объеме, соответствующем требованиям федеральных государственных образовательных стандартов среднего профессионального образования и вузов немашиностроительных специальностей.
Рассмотрены основы расчета и конструирования деталей и сборочных единиц общего назначения. В разделе I представлены рекомендуемые практические занятия по курсу. 
В разделе II содержатся тестовые задания для контроля знаний по курсу. По каждой теме предлагается пять вариантов заданий. Приведены справочные данные для расчетов и ответы на вопросы тестовых заданий.</t>
  </si>
  <si>
    <t>682858.06.01</t>
  </si>
  <si>
    <t>Детали машин. Основы теории, расчета...: Уч.пос./ В.П.Олофинская-М.:Форум, НИЦ ИНФРА-М,2024-72 с.(СПО)(о)</t>
  </si>
  <si>
    <t>ДЕТАЛИ МАШИН. ОСНОВЫ ТЕОРИИ, РАСЧЕТА И КОНСТРУИРОВАНИЯ</t>
  </si>
  <si>
    <t>978-5-00091-541-7</t>
  </si>
  <si>
    <t>13.02.12, 13.02.13, 15.02.01, 15.02.17, 23.02.02, 23.02.03, 25.02.02</t>
  </si>
  <si>
    <t>Рекомендовано Учебно-методическим советом среднего профессионального образования в качестве учебного пособия для студентов, обучающихся по направлениям подготовки 15.02.08 «Технология машиностроения» и 15.02.07 «Автоматизация технологических процессов и производств (по отраслям)»</t>
  </si>
  <si>
    <t>В учебном пособии изложены основы теории, расчета и конструирования деталей и сборочных единиц машин и механизмов общего назначения.
Для студентов образовательных учреждений среднего профессионального образования.</t>
  </si>
  <si>
    <t>079000.13.01</t>
  </si>
  <si>
    <t>Детали машин: тип. расчеты на проч.: Уч.пос. / Т.В.Хруничева-М.:ИД Форум, НИЦ ИНФРА-М,2023.-224 с.(СПО)(п)</t>
  </si>
  <si>
    <t>ДЕТАЛИ МАШИН: ТИПОВЫЕ РАСЧЕТЫ НА ПРОЧНОСТЬ</t>
  </si>
  <si>
    <t>Хруничева Т. В.</t>
  </si>
  <si>
    <t>ИД Форум</t>
  </si>
  <si>
    <t>978-5-8199-0846-4</t>
  </si>
  <si>
    <t>07.02.01, 08.02.01, 08.02.02, 08.02.03, 08.02.04, 08.02.08, 08.02.09, 08.02.12, 08.02.13, 08.02.14, 11.02.06, 12.02.01, 12.02.03, 12.02.04, 12.02.05, 12.02.07, 12.02.08, 12.02.09, 13.02.01, 13.02.02, 13.02.04, 13.02.05, 13.02.07, 13.02.08, 13.02.09, 13.02.12, 13.02.13, 14.02.01, 14.02.02, 15.01.26, 15.01.27, 15.01.35, 15.01.36, 15.01.38, 15.02.01, 15.02.03, 15.02.04, 15.02.06, 15.02.07, 15.02.09, 15.02.10, 15.02.16, 15.02.17, 15.02.18, 15.02.19, 18.02.10, 18.02.13, 19.02.11, 19.02.12, 20.02.02, 20.02.04, 20.02.06, 21.01.08, 21.01.17, 21.02.01, 21.02.02, 21.02.03, 21.02.09, 21.02.12, 21.02.14, 21.02.15, 21.02.16, 21.02.17, 21.02.18, 22.02.08, 23.01.02, 23.02.01, 23.02.02, 23.02.03, 23.02.04, 23.02.05, 23.02.06, 23.02.07, 23.02.08, 24.02.01, 24.02.02, 24.02.04, 25.02.01, 25.02.02, 25.02.03, 25.02.04, 25.02.05, 25.02.06, 25.02.07, 25.02.08, 26.02.04, 27.02.01, 27.02.02, 27.02.04, 27.02.07, 29.02.05, 29.02.08, 29.02.11, 35.02.02, 35.02.07, 35.02.08, 35.02.11, 35.02.16, 35.02.18, 44.02.06</t>
  </si>
  <si>
    <t>Рекомендовано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 обучающихся по группе специальностей «Машиностроение»</t>
  </si>
  <si>
    <t>Колледж автомобильного транспорта №9</t>
  </si>
  <si>
    <t>0107</t>
  </si>
  <si>
    <t>Для студентов машиностроительных и механических специальностей среднего профессионального образования, выполняющих расчетно-графические работы по курсу «Детали машин», а также курсовые и дипломные проекты, в которых необходимо производить прочностные расчеты.</t>
  </si>
  <si>
    <t>332800.14.01</t>
  </si>
  <si>
    <t>Детали машин: Уч. / Н.Г.Куклин и др. - 9 изд.- М.:КУРС, НИЦ ИНФРА-М,2024 - 512 с.(п)</t>
  </si>
  <si>
    <t>ДЕТАЛИ МАШИН, ИЗД.9</t>
  </si>
  <si>
    <t>Куклин Н. Г., Куклина Г. С., Житков В. К.</t>
  </si>
  <si>
    <t>КУРС</t>
  </si>
  <si>
    <t>978-5-905554-84-1</t>
  </si>
  <si>
    <t>15.01.26, 15.01.27, 15.01.35, 15.01.36, 15.01.38, 15.02.16</t>
  </si>
  <si>
    <t>0915</t>
  </si>
  <si>
    <t>Изложены основы теории, расчета и принципы конструирования деталей и узлов машин общего назначения. Приведены примеры расчетов с подробными решениями и методическими указаниями.
Учебник предназначен для обучающихся по специальностям технического профиля среднего профессионального образования (колледжей, техникумов), а также может быть полезен студентам вузов и инженерно-техническим работникам.</t>
  </si>
  <si>
    <t>719927.02.01</t>
  </si>
  <si>
    <t>Информационные сис. упр. качеством в автоматизир...: Уч.пос./Галиновский А.Л.-М.:НИЦ ИНФРА-М,2023-284с(СПО)(П)</t>
  </si>
  <si>
    <t>ИНФОРМАЦИОННЫЕ СИСТЕМЫ УПРАВЛЕНИЯ КАЧЕСТВОМ В АВТОМАТИЗИРОВАННЫХ И АВТОМАТИЧЕСКИХ ПРОИЗВОДСТВАХ</t>
  </si>
  <si>
    <t>Галиновский А.Л., Бочкарев С.В., Кравченко И.Н. и др.</t>
  </si>
  <si>
    <t>978-5-16-015662-0</t>
  </si>
  <si>
    <t>Автоматика. Радиоэлектроника. Связь</t>
  </si>
  <si>
    <t>08.02.09, 13.02.13, 15.02.03, 15.02.07, 15.02.16, 15.02.17, 15.02.18, 35.01.05, 35.01.06</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</si>
  <si>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техническим специальностям (протокол № 12 от 24.06.2019)</t>
  </si>
  <si>
    <t>Московский государственный технический университет им. Н.Э. Баумана</t>
  </si>
  <si>
    <t>0120</t>
  </si>
  <si>
    <t>В учебном пособии изложен материал для освоения и закрепления теоретических основ управления качеством в автоматизированных и автоматических производствах, связанный с получением навыков практического и самостоятельного исследования эффективного функционирования производственных процессов на основе применения современных методов контроля и анализа качества. Рассмотрены вопросы определения источников информации для проведения статистических исследований; случайные величины, их числовые характеристики и кривые распределения; современные методы контроля и анализа качества. По каждой из рассматриваемых тем приведены практические примеры, необходимые для выполнения самостоятельной расчетной работы, в том числе на основе программы «STATISTICA 12».
Для многоаспектного изучения вопросов управления качеством расширен функционал программы «STATISTICA 12» на основе встроенного языка программирования и редактора формул.
Для студентов учреждений среднего профессионального образования, обучающихся по техническим специальностям.</t>
  </si>
  <si>
    <t>301100.05.01</t>
  </si>
  <si>
    <t>Кинематика и динамика кривошипно-шатунного...: Уч.пос. / А.Н.Гоц - 3изд.-М:Форум:ИНФРА-М,2022 - 384с(п)</t>
  </si>
  <si>
    <t>КИНЕМАТИКА И ДИНАМИКА КРИВОШИПНО-ШАТУННОГО МЕХАНИЗМА ПОРШНЕВЫХ ДВИГАТЕЛЕЙ, ИЗД.3</t>
  </si>
  <si>
    <t>Гоц А.Н.</t>
  </si>
  <si>
    <t>Высшее образование: Бакалавриат</t>
  </si>
  <si>
    <t>978-5-91134-951-6</t>
  </si>
  <si>
    <t>Профессиональное образование / ВО - Бакалавриат</t>
  </si>
  <si>
    <t>15.03.01, 15.03.05, 15.04.01, 15.04.05, 23.03.03</t>
  </si>
  <si>
    <t>Владимирский государственный университет им. А.Г. и Н.Г. Столетовых</t>
  </si>
  <si>
    <t>0315</t>
  </si>
  <si>
    <t>В учебном пособии рассмотрены кинематика и динамика кривошипно-шатунного механизма, способы уравновешивания автомобильных и тракторных двигателей различных конструктивных схем. Приведены примеры расчетов перемещения, скорости и ускорения поршня, угловых перемещений, скорости и ускорения шатуна, нагрузок, действующих на элементы кривошипно+шатунного механизма. Рассмотрены методы снижения крутильных колебаний коленчатых валов, методики проектирования демпферов крутильных колебаний.
Пособие предназначено для студентов высших учебных заведений дневной и заочной форм обучения, обучающихся по направлениям 13.03.03 «Энергетическое машиностроение».</t>
  </si>
  <si>
    <t>682962.07.01</t>
  </si>
  <si>
    <t>Конструкции и наладка токарных станков: Уч.пос. / Л.И.Вереина и др. - М.:НИЦ ИНФРА-М,2025 - 480 с.(СПО)(П)</t>
  </si>
  <si>
    <t>КОНСТРУКЦИИ И НАЛАДКА ТОКАРНЫХ СТАНКОВ</t>
  </si>
  <si>
    <t>Вереина Л.И., Краснов М.М., Вереина Л.И.</t>
  </si>
  <si>
    <t>978-5-16-013960-9</t>
  </si>
  <si>
    <t>15.01.38, 15.02.01, 15.02.04, 15.02.16, 15.02.17</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</si>
  <si>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специальностям 15.02.01 «Монтаж и техническая эксплуатация промышленного оборудования (по отраслям)», 15.02.05 «Техническая эксплуатация оборудования в торговле и общественном питании», 15.02.08 «Технология машиностроения»</t>
  </si>
  <si>
    <t>Приведены общие справочные сведения по теории резания, режущему инструменту и инструментальным материалам, смазочно-охлаждающим технологическим средам. Даны сведения по устройству и кинематике токарных станков как с ручным, так и с числовым программным управлением, а также их узлов. Описаны многоцелевые станки вертикальной компоновки для обработки тел вращения. Рассматривается наладка на требуемую точность обработки, установка и выверка заготовок сложной формы. Уделено внимание токарной обработке с плазменным нагревом: даны требования к плазменному оборудованию, режимы работы, автоматизация процессов программно-математического обеспечения, примеры использования при этом манипуляторов.
Для студентов учреждений среднего профессионального образования, может быть использовано студентами высших учебных заведений, обучающихся по направлениям подготовки «Машиностроение» и «Конструкторско-технологическое обеспечение машиностроительных производств», а также быть полезно специалистам машиностроительных предприятий.</t>
  </si>
  <si>
    <t>641492.05.01</t>
  </si>
  <si>
    <t>Конструкции и наладка токарных станков: Уч.пос. / Л.И.Вереина и др.-М.:НИЦ ИНФРА-М,2024-480с.(ВО)(П)</t>
  </si>
  <si>
    <t>978-5-16-012503-9</t>
  </si>
  <si>
    <t>15.03.01, 15.03.02, 15.03.05</t>
  </si>
  <si>
    <t>Рекомендовано в качестве учебного пособия для студентов высших учебных заведений, обучающихся по направлениям подготовки 15.03.01 «Машиностроение», 15.03.05 «Конструкторско-технологическое обеспечение машиностроительных производств» (квалификация (степень) «бакалавр»)</t>
  </si>
  <si>
    <t>Приведены общие справочные сведения по теории резания, режущему инструменту и инструментальным материалам, смазочно-охлаждающим технологическим средам. Даны сведения по устройству и кинематике токарных станков как с ручным, так и с числовым программным управлением, а также их узлов. Описаны многоцелевые станки вертикальной компоновки для обработки тел вращения. Рассматривается наладка на требуемую точность обработки, установка и выверка заготовок сложной формы. Уделено внимание токарной обработке с плазменным нагревом: даны требования к плазменному оборудованию, режимы работы, автоматизация процессов программно-математического обеспечения, примеры использования при этом манипуляторов.
Соответствует требованиям Федерального государственного образовательного стандарта высшего образования последнего поколения.
Для студентов высших учебных заведений, обучающихся по направлениям подготовки «Машиностроение» и «Конструкторско-технологическое обеспечение машиностроительных производств». Может быть использовано студентами учреждений среднего профессионального образования, а также быть полезно специалистам машиностроительных предприятий.</t>
  </si>
  <si>
    <t>187850.08.01</t>
  </si>
  <si>
    <t>Курсовое проектирование по технологии машин.: Уч.пос. / А.С.Иванов-М.:ИЦ РИОР, НИЦ ИНФРА-М,2022-276с.(О)</t>
  </si>
  <si>
    <t>КУРСОВОЕ ПРОЕКТИРОВАНИЕ ПО ТЕХНОЛОГИИ МАШИНОСТРОЕНИЯ</t>
  </si>
  <si>
    <t>Иванов А.С., Давыденко П.А., Шамов Н.П.</t>
  </si>
  <si>
    <t>ИЦ РИОР</t>
  </si>
  <si>
    <t>978-5-369-01310-6</t>
  </si>
  <si>
    <t>15.03.01, 15.03.05, 15.04.01, 15.04.05</t>
  </si>
  <si>
    <t>Допущено УМО ВУЗов по образованию в области автоматиз. машиностроения в качестве учебного пособия для студентов ВУЗов, обуч. по напр. подготовки "Конструкторско-технологическое обеспечение машиностроительных производств"</t>
  </si>
  <si>
    <t>0112</t>
  </si>
  <si>
    <t>Рассмотрена актуальная информация по изменению требований стандартов Единой системы конструкторской и технологической документации (ЕСКД и ЕСТД) к оформлению графических и технологических документов в машиностроении. Учтены требования стандарта к оформлению текстовых документов в соответствии с ГОСТ 2.105 «Общие требования к текстовым документам».
Рассмотрены методологические и методические вопросы курсового проектирования на современном уровне развития технологии машиностроения.
Учебное пособие предназначено для студентов, обучающихся по направлению подготовки «Конструкторско-технологическое обеспечение машиностроительных производств» и специальностям «Технология машиностроения», «Металлообрабатыва ющие станки и комплексы».</t>
  </si>
  <si>
    <t>682974.04.01</t>
  </si>
  <si>
    <t>Металлообрабатывающие станки и оборуд...: Уч.пос. / А.О.Харченко, - 2 изд.-М.:Вуз. уч., 2024-260с(П)</t>
  </si>
  <si>
    <t>МЕТАЛЛООБРАБАТЫВАЮЩИЕ СТАНКИ И ОБОРУДОВАНИЕ МАШИНОСТРОИТЕЛЬНЫХ ПРОИЗВОДСТВ, ИЗД.2</t>
  </si>
  <si>
    <t>Харченко А.О.</t>
  </si>
  <si>
    <t>978-5-9558-0624-2</t>
  </si>
  <si>
    <t>12.02.04, 15.01.22, 15.01.26, 15.01.27, 15.01.35, 15.01.36, 15.01.38, 15.02.01, 15.02.03, 15.02.04, 15.02.07, 15.02.09, 15.02.16, 15.02.17, 15.02.18, 23.02.03, 27.02.02, 27.02.07</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</si>
  <si>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укрупненной группе специальностей 15.02.00 «Машиностроение»</t>
  </si>
  <si>
    <t>0219</t>
  </si>
  <si>
    <t>Приведены основные понятия и определения по станкам с ЧПУ и оборудованию машиностроительных производств, даны сведения по классификации станков, обозначению осей координат, о составе оборудования. Учебное пособие содержит общие виды, краткие технологические описания оборудования, примеры некоторых узлов станков, схемы компоновок гибких производственных систем. 
Предназначено для студентов учреждений среднего профессионального образования, а также студентов вузов, обучающихся по УГСН 15.00.00 «Машиностроение».</t>
  </si>
  <si>
    <t>344100.08.01</t>
  </si>
  <si>
    <t>Металлообрабатывающие станки и оборуд.: Уч.пос. /А.О.Харченко-2изд.-М.:Вуз.уч.,НИЦ ИНФРА-М,2023-260с(П)</t>
  </si>
  <si>
    <t>978-5-9558-0426-2</t>
  </si>
  <si>
    <t>15.03.01, 15.03.05</t>
  </si>
  <si>
    <t>0215</t>
  </si>
  <si>
    <t>Приведены основные понятия и определения по станкам с ЧПУ и оборудованию машиностроительных производств, даны сведения по классификации станков, обозначению осей координат, о составе оборудования. Пособие содержит общие виды, краткие технологические описания оборудования, примеры некоторых узлов станков, схемы компоновок гибких производственных систем. 
Учебное пособие предназначено для студентов, обучающихся по направлениям «Конструкторско-технологическое обеспечение машиностроительных производств», «Машиностроение», «Инженерная механика», «Автоматизация технологических процессов и производств».</t>
  </si>
  <si>
    <t>664236.04.01</t>
  </si>
  <si>
    <t>Металлорежущее технолог. оборуд.: Уч.пос. / Л.И.Вереина. - М.:НИЦ ИНФРА-М,2025. - 435 с.(ВО)(П)</t>
  </si>
  <si>
    <t>МЕТАЛЛОРЕЖУЩЕЕ ТЕХНОЛОГИЧЕСКОЕ ОБОРУДОВАНИЕ</t>
  </si>
  <si>
    <t>Вереина Л.И., Ягопольский А.Г., Вереина Л.И.</t>
  </si>
  <si>
    <t>978-5-16-013642-4</t>
  </si>
  <si>
    <t>15.03.01, 15.03.02, 15.03.04</t>
  </si>
  <si>
    <t>Допущено Учебно-методическим объединением вузов Российской Федерации по университетскому политехническому образованию в качестве учебного пособия для студентов высших учебных заведений, обучающихся по направлению подготовки 15.03.01 «Машиностроение» и специальности 15.05.01 «Проектирование технологических машин и комплексов»</t>
  </si>
  <si>
    <t>В учебном пособии изложены общие сведения о металлообрабатывающих станках, автоматических станочных линиях, роботизированных технологических комплексах. Приведены классификация металлообрабатывающих станков, основные критерии оценки работоспособности станка, типовые детали и узлы (в том числе мехатронные) станка, проектные расчеты. Рассмотрены устройства и кинематические схемы универсальных и специализированных станков с ручным управлением, токарных автоматов и полуавтоматов, станков электрофизикохимической (ЭФХ) обработки, современных станков с числовым программным управлением (ЧПУ), а также агрегатных станков. Описаны многоцелевые станки для обработки корпусных заготовок и тел вращения горизонтальной и вертикальной компоновки с противошпинделем, устройства автоматической смены инструмента и автооператоры. Приведены основные сведения об эксплуатации станков и станочных систем: транспортирование, установка на фундамент, испытания, ремонт и техническое обслуживание. 
Соответствует требованиям Федеральных государственных образовательных стандартов высшего образования последнего поколения.
Для студентов высшего образования по направлению подготовки 15.03.01 «Машиностроение» и специальности 15.05.01 «Проектирование технологических машин и комплексов».</t>
  </si>
  <si>
    <t>714244.05.01</t>
  </si>
  <si>
    <t>Металлорежущее технологическое оборудование: Уч.пос. / Л.И.Вереина - М.:НИЦ ИНФРА-М,2024-435с(СПО)(П)</t>
  </si>
  <si>
    <t>978-5-16-015434-3</t>
  </si>
  <si>
    <t>12.02.04, 15.01.35, 15.01.38, 15.02.01, 15.02.03, 15.02.04, 15.02.09, 15.02.16, 15.02.17, 23.02.03</t>
  </si>
  <si>
    <t>В учебном пособии изложены общие сведения о металлообрабатывающих станках, автоматических станочных линиях, роботизированных технологических комплексах. Приведены классификация металлообрабатывающих станков, основные критерии оценки работоспособности станка, типовые детали и узлы (в том числе мехатронные) станка, проектные расчеты. Рассмотрены устройства и кинематические схемы универсальных и специализированных станков с ручным управлением, токарных автоматов и полуавтоматов, станков электрофизикохимической (ЭФХ) обработки, современных станков с числовым программным управлением (ЧПУ), а также агрегатных станков. Описаны многоцелевые станки для обработки корпусных заготовок и тел вращения горизонтальной и вертикальной компоновки с противошпинделем, устройства автоматической смены инструмента и автооператоры. Приведены основные сведения об эксплуатации станков и станочных систем: транспортирование, установка на фундамент, испытания, ремонт и техническое обслуживание. 
Для студентов учреждений среднего профессионального образования, обучающихся по укрупненной группе специальностей 15.02.00 «Машиностроение», а также студентов вузов машиностроительного профиля.</t>
  </si>
  <si>
    <t>475650.07.01</t>
  </si>
  <si>
    <t>Металлорежущие станки с ЧПУ: Уч.пос. / В.Б.Мещерякова - М.:НИЦ ИНФРА-М,2024 - 336 с.(ВО(п)</t>
  </si>
  <si>
    <t>МЕТАЛЛОРЕЖУЩИЕ СТАНКИ С ЧПУ</t>
  </si>
  <si>
    <t>Мещерякова В.Б., Стародубов В.С.</t>
  </si>
  <si>
    <t>Высшее образование</t>
  </si>
  <si>
    <t>978-5-16-019740-1</t>
  </si>
  <si>
    <t>15.03.02, 15.03.05, 15.04.02, 15.04.05</t>
  </si>
  <si>
    <t>Допущено Учебно-методическим объединением по университетскому политехническому образованию в качестве учебного пособия для студентов высших учебных заведений, обучающихся по направлению подготовки бакалавров 15.03.02 «Технологические машины и оборудование» (квалификация (степень) «бакалавр»)</t>
  </si>
  <si>
    <t>Мурманский арктический университет</t>
  </si>
  <si>
    <t>0115</t>
  </si>
  <si>
    <t>В учебном пособии рассмотрены различные способы управления металлорежущими станками, даны принципы построения и возможности систем ЧПУ. Представлены особенности компоновок и конструкций станков с ЧПУ, способы расширения их технологических возможностей, повышения производительности, точности и надежности. Рассмотрены задачи, решаемые при подготовке управляющих программ, особенности технологической подготовки, математических расчетов и контроля УП. Даны основы программирования для станков с ЧПУ, способы настройки, особенности технологического обслуживания и ремонта.
Предназначено для студентов высших учебных заведений, обучающихся по направлениям 15.03.05 «Конструкторско-технологическое обеспечение машиностроительных производств» (квалификация «бакалавр») и 15.03.02 «Технологические машины и оборудование» (квалификация «бакалавр»)  по профилю подготовки «Металлорежущие станки и комплексы», а также для подготовки в лицеях, техникумах, на специальных курсах операторов станков с ЧПУ, членов ремонтных бригад, технологов-программистов.</t>
  </si>
  <si>
    <t>682976.12.01</t>
  </si>
  <si>
    <t>Металлорежущие станки с ЧПУ: Уч.пос. / В.Б.Мещерякова - М.:НИЦ ИНФРА-М,2024 - 336 с.-(СПО)(п)</t>
  </si>
  <si>
    <t>978-5-16-013968-5</t>
  </si>
  <si>
    <t>12.02.04, 15.01.22, 15.01.26, 15.01.27, 15.01.35, 15.01.36, 15.01.38, 15.02.01, 15.02.03, 15.02.04, 15.02.07, 15.02.09, 15.02.16, 15.02.17, 15.02.18, 18.02.13, 23.02.03, 27.02.02, 27.02.07</t>
  </si>
  <si>
    <t>Рекомендовано Учебно-методическим советом СПО в качестве учебного пособия для учебных заведений, реализующих программу среднего профессионального образования по специальностям 15.02.07 «Автоматизация технологических процессов и производств», 15.02.08 «Технология машиностроения»</t>
  </si>
  <si>
    <t>В учебном пособии рассмотрены различные способы управления металлорежущими станками, даны принципы построения и возможности систем ЧПУ. Представлены особенности компоновок и конструкций станков с ЧПУ, способы расширения их технологических возможностей, повышения производительности, точности и надежности.
Рассмотрены задачи, решаемые при подготовке управляющих программ, особенности технологической подготовки, математических расчетов и контроля УП. Даны основы программирования для станков с ЧПУ, способы настройки, особенности технологического обслуживания и ремонта.
Предназначено для студентов средних профессиональных учебных заведений, а также для подготовки на специальных курсах операторов станков с ЧПУ, членов ремонтных бригад, технологов-программистов.</t>
  </si>
  <si>
    <t>656188.04.01</t>
  </si>
  <si>
    <t>Обеспечение точности мех. обработки крупногабар.:Моногр. / А.А.Погонин-М.:НИЦ ИНФРА-М,2024-184с(П)</t>
  </si>
  <si>
    <t>ОБЕСПЕЧЕНИЕ ТОЧНОСТИ МЕХАНИЧЕСКОЙ ОБРАБОТКИ КРУПНОГАБАРИТНЫХ ДЕТАЛЕЙ ВО ВРЕМЯ РАБОТЫ С ИСПОЛЬЗОВАНИЕМ ПРИСТАВНЫХ СТАНКОВ</t>
  </si>
  <si>
    <t>Погонин А.А., Афанасьев А.А.</t>
  </si>
  <si>
    <t>978-5-16-012968-6</t>
  </si>
  <si>
    <t>Белгородский государственный технологический университет им. В.Г. Шухова</t>
  </si>
  <si>
    <t>В монографии рассмотрен новый подход к восстановлению точности деталей с неопределенным базированием. На основе этого разработаны мобильные технологии восстановления точности крупногабаритных деталей без их демонтажа на рабочем месте, что позволяет значительно сократить затраты на ремонт. Большое внимание в работе уделено вопросу компоновки и разработки конструкции приставных станочных модулей, позволяющих осуществить мобильные технологии. Приведены конструкции станочных модулей. Новая технология рассмотрена применительно к оборудованию цементных заводов (бандажей и роликов цементных печей), но может быть распространена на крупногабаритные детали оборудования других производств.
Книга может быть полезна как для студентов, изучающих технологию машиностроения, так и для специалистов цементных заводов. 
Монография публикуется в авторской редакции.</t>
  </si>
  <si>
    <t>705353.04.01</t>
  </si>
  <si>
    <t>Основы проектир. технологий листовой штамповки: Уч.пос. / С.В.Сухов-М.:НИЦ ИНФРА-М,2023.-124 с (О)</t>
  </si>
  <si>
    <t>ОСНОВЫ ПРОЕКТИРОВАНИЯ ТЕХНОЛОГИЙ ЛИСТОВОЙ ШТАМПОВКИ</t>
  </si>
  <si>
    <t>Сухов С.В., Жаров М.В., Соколов А.В.</t>
  </si>
  <si>
    <t>978-5-16-015033-8</t>
  </si>
  <si>
    <t>15.02.01, 15.02.16</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</si>
  <si>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22.02.00 «Технологии материалов» (протокол № 6 от 06.04.2020)</t>
  </si>
  <si>
    <t>Московский авиационный институт (национальный исследовательский университет)</t>
  </si>
  <si>
    <t>В учебном пособии рассматриваются основы проектирования технологических процессов изготовления деталей посредством холодной листовой штамповки. Подробно излагается методология разработки технологических процессов в условиях единичного, серийного и массового производства листо-штамповочных изделий. Приводятся практические рекомендации по проектированию схемы технологического процесса, конструированию штамповой оснастки, выбору материалов для изготовления деталей штампов. Рассмотрено несколько примеров разработки технологических процессов производства деталей методом листовой штамповки.
Предназначено для студентов технологических специальностей учреждений среднего профессионального образования, технических вузов и инженеров, работающих в области обработки металлов давлением.</t>
  </si>
  <si>
    <t>331100.07.01</t>
  </si>
  <si>
    <t>Основы проектирования технологий лист.штамповки: Уч.пос./С.В.Сухов-НИЦ ИНФРА-М,2023-124с.(ВО:Бак.)(О)</t>
  </si>
  <si>
    <t>С.В.Сухов, М.В.Жаров, А.В.Соколов</t>
  </si>
  <si>
    <t>978-5-16-010615-1</t>
  </si>
  <si>
    <t>22.03.02</t>
  </si>
  <si>
    <t>В учебном пособии рассматриваются основы проектирования технологических процессов изготовления деталей посредством холодной листовой штамповки. Подробно излагается методология разработки технологических процессов в условиях единичного, серийного и массового производства листоштамповочных изделий. Приводятся практические рекомендации по проектированию схемы технологического процесса, конструированию штамповой оснастки, выбору материалов для изготовления деталей штампов. В пособии рассматривается несколько примеров разработки технологических процессов  производства деталей методом листовой штамповки.
Учебное пособие предназначено для студентов технологических специальностей технических вузов, аспирантов и инженеров, работающих в области обработки металлов давлением.</t>
  </si>
  <si>
    <t>708998.07.01</t>
  </si>
  <si>
    <t>Основы техн. процес. обраб. металлов давл.: Уч./И.Л.Константинов, - 2 изд., - М:НИЦ ИНФРА-М,2025 - 487с(П)</t>
  </si>
  <si>
    <t>ОСНОВЫ ТЕХНОЛОГИЧЕСКИХ ПРОЦЕССОВ ОБРАБОТКИ МЕТАЛЛОВ ДАВЛЕНИЕМ, ИЗД.2</t>
  </si>
  <si>
    <t>Константинов И.Л., Сидельников С.Б.</t>
  </si>
  <si>
    <t>Среднее профессиональное образование (СФУ)</t>
  </si>
  <si>
    <t>978-5-16-017926-1</t>
  </si>
  <si>
    <t>12.02.04, 15.02.01, 15.02.16, 15.02.17, 15.02.18, 18.01.35, 18.02.04, 18.02.05, 18.02.07, 18.02.09, 18.02.10, 18.02.13, 18.02.14, 26.02.02</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</si>
  <si>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укрупненной группе специальностей 22.02.00 «Технологии материалов» (протокол № 5 от 11.03.2019)</t>
  </si>
  <si>
    <t>Сибирский федеральный университет</t>
  </si>
  <si>
    <t>Рассмотрены классические и новые методы обработки металлов давлением. Изложенный материал соответствует современному уровню развития теории и технологии обработки металлов давлением.
Предназначен для студентов учреждений среднего профессионального образования, обучающихся по укрупненной группе специальностей  22.02.00 «Технологии материалов».</t>
  </si>
  <si>
    <t>707000.02.01</t>
  </si>
  <si>
    <t>Основы технологии машиностроения: Уч. / В.В.Клепиков и др. - М.:НИЦ ИНФРА-М,2023 - 295 с.-(СПО)(П)</t>
  </si>
  <si>
    <t>ОСНОВЫ ТЕХНОЛОГИИ МАШИНОСТРОЕНИЯ</t>
  </si>
  <si>
    <t>Клепиков В.В., Султан-заде Н.М., Солдатов В.Ф. и др.</t>
  </si>
  <si>
    <t>978-5-16-015145-8</t>
  </si>
  <si>
    <t>15.02.04, 15.02.16, 15.02.19</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</si>
  <si>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укрупненной группе специальностей 15.02.00 «Машиностроение» (протокол № 9 от 13.05.2019)</t>
  </si>
  <si>
    <t>В учебнике изложены основные положения и теоретические основы технологии машиностроения; раскрыты проблемы обеспечения качества и производительности производства изделий и приведены оптимальные решения технологических задач; показаны методики расчета погрешностей механической обработки; представлены основы разработки перспективных технологических процессов; приведены общие рекомендации по повышению качества обработки и примеры разработки маршрута технологического процесса обработки изделий.
Для студентов учреждений среднего профессионального образования, обучающихся по укрупненной группе специальностей 15.02.00 «Машиностроение», студентов вузов, а также технологов и конструкторов машиностроительных предприятий.</t>
  </si>
  <si>
    <t>703216.07.01</t>
  </si>
  <si>
    <t>Основы технологии сборки в машиностроении: Уч.пос. / И.В.Шрубченко - М.:НИЦ ИНФРА-М,2025 - 235 с.(СПО)(П)</t>
  </si>
  <si>
    <t>ОСНОВЫ ТЕХНОЛОГИИ СБОРКИ В МАШИНОСТРОЕНИИ</t>
  </si>
  <si>
    <t>Шрубченко И.В., Дуюн Т.А., Погонин А.А. и др.</t>
  </si>
  <si>
    <t>978-5-16-014867-0</t>
  </si>
  <si>
    <t>15.01.35, 15.01.37, 15.02.04, 15.02.16, 15.02.17, 15.02.19</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</si>
  <si>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специальности (профессии) 15.02.07 «Автоматизация технологических процессов и производств (по отраслям)», 15.02.08 «Технология машиностроения» (протокол № 2 от 28.01.2019)</t>
  </si>
  <si>
    <t>В учебном пособии рассмотрены виды соединений в машиностроении и методы обеспечения точности их сборки. Приведены технологические основы сборки типовых соединений, сведения об их допусках и посадках, формулы для определения режимов сборки и выполнения проверочных расчетов на стадии технологического анализа конструкторской документации при проектировании технологии. Рассмотрены технологические основы сборки типовых сборочных единиц и устройств для передачи движения. Приведена методика проектирования технологического процесса сборки изделий.
Предназначено для студентов учреждений среднего профессионального образования, обучающихся по специальностям 15.02.08 «Технология машиностроения» и 15.02.07 «Автоматизация технологических процессов и производств (по отраслям)», и бакалавров, обучающихся по направлениям подготовки 15.03.01 «Машиностроение», 15.03.05 «Конструкторско-технологическое обеспечение машиностроительных производств».</t>
  </si>
  <si>
    <t>706350.02.01</t>
  </si>
  <si>
    <t>Основы технологич. подготовки производства: Уч.пос. / Е.Б.Вотинова.-М.:НИЦ ИНФРА-М,2023.-168 с.(ВО)(П)</t>
  </si>
  <si>
    <t>ОСНОВЫ ТЕХНОЛОГИЧЕСКОЙ ПОДГОТОВКИ ПРОИЗВОДСТВА</t>
  </si>
  <si>
    <t>Вотинова Е.Б., Шалимов М.П., Фивейский А.М.</t>
  </si>
  <si>
    <t>Высшее образование: Бакалавриат (УрФУ)</t>
  </si>
  <si>
    <t>978-5-16-015365-0</t>
  </si>
  <si>
    <t>12.03.05, 15.03.01</t>
  </si>
  <si>
    <t>Рекомендовано методическим советом Уральского федерального университета для студентов вузов, обучающихся по направлениям подготовки 15.03.01 «Машиностроение», 12.03.05 «Лазерная техника и лазерные технологии»</t>
  </si>
  <si>
    <t>Уральский федеральный университет им. первого президента России Б.Н. Ельцина, ф-л Нижнетагильский технологический институт</t>
  </si>
  <si>
    <t>В учебном пособии приведены основные сведения о назначении, содержании, основных принципах и организации технологической подготовки сварочного производства. Рассмотрены виды технологических документов, их назначение и содержание; основы разработки технологического процесса изготовления сварных конструкций. Особое внимание уделяется отработке конструкции на технологичность.
Внимательное изучение материала учебного пособия подготовит специалиста к проектированию сварной конструкции с требуемыми точностью и надежностью при заданных производительности и экономической эффективности, а также к разработке технологических процессов сварки, обеспечивающих получение сварных соединений с требуемыми свойствами надежности и безопасной эксплуатации сварного изделия.
Предназначено для студентов направлений подготовки 15.03.01 «Машиностроение», 12.03.05 «Лазерная техника и лазерные технологии», может быть полезно учащимся лицеев, колледжей, профессионально-технических училищ и техникумов.</t>
  </si>
  <si>
    <t>772057.03.01</t>
  </si>
  <si>
    <t>Основы технологич. проектир. в машиностроении: Уч.пос. / Т.А.Дуюн.-М.:НИЦ ИНФРА-М,2022.-271 с.(П)</t>
  </si>
  <si>
    <t>ОСНОВЫ ТЕХНОЛОГИЧЕСКОГО ПРОЕКТИРОВАНИЯ В МАШИНОСТРОЕНИИ</t>
  </si>
  <si>
    <t>Дуюн Т.А., Шрубченко И.В., Хуртасенко А.В. и др.</t>
  </si>
  <si>
    <t>978-5-16-017551-5</t>
  </si>
  <si>
    <t>14.03.01, 15.03.01, 15.03.05, 15.04.05, 15.05.01, 21.05.04, 21.05.06, 23.05.01</t>
  </si>
  <si>
    <t>Утверждено Ученым советом Белгородского государственного технологического университета имени В.Г. Шухова в качестве учебного пособия для студентов высших учебных заведений, обучающихся по направлению подготовки дипломированных специалистов 15.05.01 «Проектирование технологических машин и комплексов», бакалавров, обучающихся по направлениям подготовки 15.03.01 «Машиностроение», 15.03.05 «Конструкторско-технологическое обеспечение машиностроительных производств»</t>
  </si>
  <si>
    <t>0122</t>
  </si>
  <si>
    <t>В учебном пособии приводятся основные этапы, последовательность и общая методика проектирования технологических процессов механической обработки деталей и сборки изделий в машиностроении. В основных разделах после изложения элементов теории даны примеры их конкретного выполнения.
Для студентов бакалавриата, обучающихся по направлениям подготовки 15.03.01 «Машиностроение», 15.03.05 «Конструкторско-технологическое обеспечение машиностроительных производств», а также специалистов, обучающихся по специальности 15.05.01 «Проектирование технологических машин и комплексов», дневной и заочной форм обучения, осваивающих методику технологического проектирования и выполняющих курсовые и дипломные проекты и работы.</t>
  </si>
  <si>
    <t>345200.05.01</t>
  </si>
  <si>
    <t>Применение интеллект.материалов при произв., диагностиров.../ В.А.Зорин - 2 изд. - М:НИЦ ИНФРА-М,2024-110с.(О)</t>
  </si>
  <si>
    <t>ПРИМЕНЕНИЕ ИНТЕЛЛЕКТУАЛЬНЫХ МАТЕРИАЛОВ ПРИ ПРОИЗВОДСТВЕ, ДИАГНОСТИРОВАНИИ И РЕМОНТЕ МАШИН, ИЗД.2</t>
  </si>
  <si>
    <t>В.А.Зорин, Н.И.Баурова</t>
  </si>
  <si>
    <t>978-5-16-010801-8</t>
  </si>
  <si>
    <t>15.00.00, 23.00.00, 15.03.01, 15.03.02, 15.03.03, 15.03.05, 15.04.01, 15.04.02, 15.04.03, 15.04.05, 15.05.01, 15.06.01, 23.03.03, 23.04.03, 23.06.01</t>
  </si>
  <si>
    <t>Московский автомобильно-дорожный государственный технический университет</t>
  </si>
  <si>
    <t>Рассмотрены технические свойства интеллектуальных материалов и области их практического применения при производстве, диагностировании и ремонте транспортных, строительных, коммунальных машин, а также строительных конструкций. Покачаны преимущества и недостатки интеллектутЬьных материалов. Монография отличается большой практической направленностью и поможет специалистам выбрать материал для ремонта и диагностирования. 
Монография предназначена для широкого круга специалистов и может быть использована студентами и аспирантами высших учебных заведений в качестве учебного пособия.</t>
  </si>
  <si>
    <t>185400.08.01</t>
  </si>
  <si>
    <t>Проектирование автоматизир. сис. манипулирования об..: Уч. пос. /А.А.Иванов -М.:Форум,2023-352с.(ВО) (п)</t>
  </si>
  <si>
    <t>ПРОЕКТИРОВАНИЕ АВТОМАТИЗИРОВАННЫХ СИСТЕМ МАНИПУЛИРОВАНИЯ ОБЪЕКТАМИ ОБРАБОТКИ И СБОРКИ</t>
  </si>
  <si>
    <t>Иванов А. А.</t>
  </si>
  <si>
    <t>978-5-91134-642-3</t>
  </si>
  <si>
    <t>15.03.01, 15.03.04, 15.03.05</t>
  </si>
  <si>
    <t>Доп. УМО по образованию в обл. автоматизир. машиностроения (УМО АМ) в качестве уч. пос. для студ. вузов, обуч. по напр. подготовки дипломир. специалистов Автоматизир. технологии и производства, Конструкт.-технологич. обеспечение машиностроит. произ-в</t>
  </si>
  <si>
    <t>Учебное пособие состоит из трех разделов. В первом разделе дается общая характеристика процессов пространственного манипулирования объектами обработки и сборки, приводятся рекомендации по выбору методов и средств автоматического манипулирования с учетом специфики объектов. Во втором разделе рассмотрены процессы манипулирования объектами на основе контактного взаимодействия, а в третьем — на основе бесконтактного взаимодействия: захвата и выдачи объектов из неупорядоченной массы, ориентации их относительно заданной системы координат, прецизионного совмещения в зоне технологической машины, съема и транспортирования объектов с сохранением первичной ориентации. Показана эффективность использования комбинированных методов манипулирования с применением направленной вибрации, механических систем, пневматики, магнитных полей и др.
Предназначается для студентов технических вузов, обучающихся по направлениям подготовки: «Автоматизация и управление» и «Мехатроника и робототехника», по учебным программам бакалавров, магистров и дипломированных специалистов. Материал будет также полезен преподавателям специальных дисциплин в области автоматизации технологических процессов и производств.</t>
  </si>
  <si>
    <t>652160.04.01</t>
  </si>
  <si>
    <t>Проектирование и 3D модел. в средах CATIA V5, ANSYS и Dymola 7.3: Уч.пос./ И.И.Косенко -М.:НИЦ ИНФРА-М,2023-183с.(ВО)(П)</t>
  </si>
  <si>
    <t>ПРОЕКТИРОВАНИЕ И 3D МОДЕЛИРОВАНИЕ В СРЕДАХ CATIA V5, ANSYS И DYMOLA 7.3</t>
  </si>
  <si>
    <t>Косенко И.И., Кузнецова Л.В., Николаев А.В. и др.</t>
  </si>
  <si>
    <t>Высшее образование: Магистратура</t>
  </si>
  <si>
    <t>978-5-16-012754-5</t>
  </si>
  <si>
    <t>Информатика. Вычислительная техника</t>
  </si>
  <si>
    <t>15.03.01, 15.03.02, 15.03.03, 15.03.04, 15.03.05, 23.03.03</t>
  </si>
  <si>
    <t>Рекомендовано в качестве учебного пособия для студентов высших учебных заведений, обучающихся по направлениям подготовки укрупненной группы специальностей 15.00.00 «Машиностроение» (квалификация (степень) «бакалавр», «специалист»)</t>
  </si>
  <si>
    <t>ДА</t>
  </si>
  <si>
    <t>Рассмотрены задачи проектирования (трехмерного геометрического моделирования) деталей машин: валов, зубчатых колес, других элементов редукторов в CAD/CAM/CAE-системе CATIA V5 на основе твердотельного моделирования изделий сложной геометрической формы. Приведены методики прочностных расчетов в CAE-системе ANSYS и виртуального прототипирования. Анализируется технология объектно-ориентированного моделирования, реализованная в CAE-системе Dymola и основанная на применении языка Modelica.
Соответствует требованиям Федерального государственного образовательного стандарта высшего образования последнего поколения.
Для студентов вузов, обучающихся по специальностям «Моделирование и исследование операций в организационно-технических системах», «Проектирование технических и технологических комплексов» и направлению подготовки «Машиностроение» (программа бакалавриата «Машины и технологии высокоэффективных процессов обработки»).</t>
  </si>
  <si>
    <t>689702.04.01</t>
  </si>
  <si>
    <t>Проектирование машиностроит. цехов и участков: Уч.пос. / А.Ф.Бойко -М.:НИЦ ИНФРА-М,2023-264с(СПО)(П)</t>
  </si>
  <si>
    <t>ПРОЕКТИРОВАНИЕ МАШИНОСТРОИТЕЛЬНЫХ ЦЕХОВ И УЧАСТКОВ</t>
  </si>
  <si>
    <t>Бойко А.Ф., Погонин А.А., Афанасьев А.А. и др.</t>
  </si>
  <si>
    <t>978-5-16-014324-8</t>
  </si>
  <si>
    <t>15.01.26, 15.01.27, 15.01.35, 15.01.36, 15.01.38, 15.02.06, 15.02.07, 15.02.16, 15.02.18, 23.02.05</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</si>
  <si>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специальностям 15.02.01 «Монтаж и техническая эксплуатация промышленного оборудования (по отраслям)», 15.02.07 «Автоматизация технологических процессов и производств (по отраслям), 15.02.08 «Технология машиностроения»</t>
  </si>
  <si>
    <t>Учебное пособие представляет собой издание, созданное на основе современной методологии проектирования производственных систем с заданными свойствами с использованием системы автоматизированного проектирования. Поскольку основными структурными подразделениями машиностроительного предприятия являются механические и сборочные цеха и участки, им в учебном пособии уделено особое внимание.
Теоретическая основа дисциплины органично дополнена большим объемом расчетов станкоемкости механообрабатывающих и механосборочных процессов, персонала, производственных площадей и примерами проектирования различных по назначению участков.
Для студентов учреждений среднего профессионального образования, обучающихся по специальностям УГС 15.02.00 «Машиностроение», а также будет полезно для студентов высших учебных заведений, обучающихся по направлениям подготовки «Машиностроение», «Технологические машины и оборудование» и «Конструкторско-технологическое обеспечение машиностроительных производств».</t>
  </si>
  <si>
    <t>283400.06.01</t>
  </si>
  <si>
    <t>Проектирование систем автоматизир. машиностроения: Уч. / А.А.Иванов - М:Форум:ИНФРА-М,2022 - 320с.(ВО)(П)</t>
  </si>
  <si>
    <t>ПРОЕКТИРОВАНИЕ СИСТЕМ АВТОМАТИЗИРОВАННОГО МАШИНОСТРОЕНИЯ</t>
  </si>
  <si>
    <t>978-5-91134-899-1</t>
  </si>
  <si>
    <t>Допущено Учебно-методическим объединением вузов по образованию в области автоматизированного машиностроения (УМО AM) в качестве учебника для студентов высших учебных заведений, обучающихся по направлениям подготовки «Конструкторско-технологическое об</t>
  </si>
  <si>
    <t>0114</t>
  </si>
  <si>
    <t>В учебнике рассмотрены понятия и принципы функционирования систем автоматизированного машиностроения, концепции комплексно автоматизированного производства и структура интегрированной производственной системы. Приведены схемы материальных и информационных потоков интегрированных систем, а также диаграммы и зоны эффективной автоматизации. Сформулированы организационно-технологические основы комплексной автоматизации массового и мелкосерийного производства. Представлены специализированные и универсальные средства автоматизации входа и выхода технологического оборудования, комплексов и линий, построенные на принципах контактного и бесконтактного взаимодействия, а также транспортно-накопительные системы. Приведены задачи и этапы проектирования систем автоматизированного машиностроения. 
Учебник предназначен студентам технических вузов, обучающимся по направлениям подготовки "Автоматизация технологических процессов и производств" и "Конструкторско-технологическое обеспечение машиностроительных производств", включая учебные программы для бакалавров, магистров и дипломированных специалистов, будет также полезен преподавателям специальных дисциплин в области автоматизированного машиностроения и специалистам по разработке средств автоматизации.</t>
  </si>
  <si>
    <t>657057.02.01</t>
  </si>
  <si>
    <t>Разработка технологич. процес. в машиностроении: Уч.пос. / И.В.Шрубченко - 2изд.-М.:НИЦ ИНФРА-М,2025-176с(П)</t>
  </si>
  <si>
    <t>РАЗРАБОТКА ТЕХНОЛОГИЧЕСКИХ ПРОЦЕССОВ В МАШИНОСТРОЕНИИ, ИЗД.2</t>
  </si>
  <si>
    <t>Шрубченко И.В., Погонин А.А., Афанасьев А.А.</t>
  </si>
  <si>
    <t>978-5-16-017159-3</t>
  </si>
  <si>
    <t>15.03.05, 15.04.05</t>
  </si>
  <si>
    <t>Допущено Учебно-методическим объединением вузов по образованию в области автоматизированного машиностроения (УМО AM) в качестве учебного пособиядля студентов высших учебных заведений, обучающихся по направлению подготовки «Конструкторско-технологическое обеспечение машиностроительных производств»</t>
  </si>
  <si>
    <t>0222</t>
  </si>
  <si>
    <t>В учебном пособии приводятся основные этапы, последовательность и общая методика разработки технологических процессов механической обработки деталей и сборки изделий машиностроения. В основных разделах после изложения элементов теории обучающимся устанавливаются проектные задания. Многие разделы сопровождаются примерами их конкретной реализации.
Составлено в помощь студентам машиностроительных специальностей дневной и заочной формы обучения, осваивающим методику технологического проектирования и выполняющим курсовые и дипломные проекты и работы.</t>
  </si>
  <si>
    <t>168500.06.01</t>
  </si>
  <si>
    <t>Режущий инструмент.Эксплуатация:Уч.пос./Е.Э.Фельдштейн - М:НИЦ ИНФРА-М,2024-256с.(ВО) (п)</t>
  </si>
  <si>
    <t>РЕЖУЩИЙ ИНСТРУМЕНТ. ЭКСПЛУАТАЦИЯ</t>
  </si>
  <si>
    <t>Фельдштейн Е. Э., Корниевич М. А.</t>
  </si>
  <si>
    <t>978-5-16-005287-8</t>
  </si>
  <si>
    <t>15.03.01, 15.03.02, 15.03.03, 15.03.04, 15.03.05, 15.03.06, 15.04.01, 15.04.02, 15.04.03, 15.04.04, 15.04.05, 15.04.06, 15.05.01</t>
  </si>
  <si>
    <t>Допущено Министерством образования Республики Беларусь в качестве учебного пособия для студентов вузов по машиностроительным специальностям</t>
  </si>
  <si>
    <t>Рассмотрены принципы выбора геометрических параметров инструментов и режимов обработки в различных производственных условиях, допустимые величины износов, методы определения расхода инструментов различных типов, способы повышения эксплуатационных свойств современных инструментальных материалов, технологии переточки и контроля инструментов, принципы мониторинга их работы на гибком автоматизированном оборудовании. Описаны возможные производственные проблемы, вызванные режущими инструментами, и пути их решения. 
Для инженерно-технических работников машиностроительных предприятий, связанных с металлообработкой. Может быть полезно студентам машиностроительных специальностей высших и средних специальных учебных заведений при выполнении курсовых и дипломных проектов.</t>
  </si>
  <si>
    <t>049550.18.01</t>
  </si>
  <si>
    <t>Системы автоматизир. управ. электропривода: Уч. / В.В.Москаленко-М.:НИЦ ИНФРА-М,2024.-208 с.(СПО)(П)</t>
  </si>
  <si>
    <t>СИСТЕМЫ АВТОМАТИЗИРОВАННОГО УПРАВЛЕНИЯ ЭЛЕКТРОПРИВОДА</t>
  </si>
  <si>
    <t>Москаленко В. В.</t>
  </si>
  <si>
    <t>978-5-16-005116-1</t>
  </si>
  <si>
    <t>08.02.09, 08.02.13, 13.01.10, 13.02.13, 15.01.37, 15.02.01, 15.02.03, 15.02.04, 15.02.06, 15.02.07, 15.02.17, 15.02.18</t>
  </si>
  <si>
    <t>Рекомендовано Государственным комитетом Российской Федерации по строительству и жилищно-коммунальному комплексу в качестве учебника для студентов средних специальных учебных заведений, обучающихся по специальности «Монтаж, наладка и эксплуатация электрооборудования промышленных и гражданских зданий»</t>
  </si>
  <si>
    <t>Национальный исследовательский институт мировой экономики и международных отношений им. Е.М. Примако</t>
  </si>
  <si>
    <t>Рассмотрены общие принципы построения и структуры систем управления электропривода. Приведено описание элементов и устройств схем управления, рассмотрены разомкнутые и замкнутые схемы электроприводов с двигателями постоянного и переменного тока. Изложены вопросы применения электроприводов в системах автоматизации технологических процессов. Даны основные понятия и методы расчета и повышения надежности электроприводов.
Для студентов учебных заведений среднего профессионального образования.</t>
  </si>
  <si>
    <t>141000.07.01</t>
  </si>
  <si>
    <t>Теория и технол. литейн. произв.: Уч.: В 2 ч.Ч.1: Формов. матер... /Д.М.Кукуй - ИНФРА-М,2022 - 384 с. (п)</t>
  </si>
  <si>
    <t>ТЕОРИЯ И ТЕХНОЛОГИЯ ЛИТЕЙНОГО ПРОИЗВОДСТВА, Т.1</t>
  </si>
  <si>
    <t>Кукуй Д.М., Скворцов В.А., Андрианов Н.В.</t>
  </si>
  <si>
    <t>978-5-16-004762-1</t>
  </si>
  <si>
    <t>15.03.01, 15.03.05, 15.04.01</t>
  </si>
  <si>
    <t>Рекомендовано Учебно-методическим центром "Профессиональный учебник" в качестве учебника для студентов высших учебных заведений, обучающихся по специальности "Машины и технология литейного производства"</t>
  </si>
  <si>
    <t>Белорусский национальный технический университет</t>
  </si>
  <si>
    <t>Рассмотрены сведения о современных материалах для формовочных и стержневых смесей. Описаны теоретические основы и современные технологии приготовления формовочных и стержневых смесей, их составы и свойства. Особое внимание уделено новым технологиям изготовления стержней. Даны подробные сведения о противопригарных и вспомогательных материалах, а также о технологиях регенерации формовочных песков.
Для студентов высших учебных заведений, обучающихся по специальности «Машины и технология литейного производства», магистрантов и аспирантов. Может быть полезен инженерно-техническим работникам литейного производства.</t>
  </si>
  <si>
    <t>702850.03.01</t>
  </si>
  <si>
    <t>Технические средства судовождения...: Уч.мет.пос. / С.Н.Скворцов и др.-М. : ИНФРА-М, 2023.- 51с.(О)</t>
  </si>
  <si>
    <t>ТЕХНИЧЕСКИЕ СРЕДСТВА СУДОВОЖДЕНИЯ. ЛАБОРАТОРНЫЕ И РАСЧЕТНО-ГРАФИЧЕСКИЕ РАБОТЫ: МЕТОДИЧЕСКИЕ УКАЗАНИЯ</t>
  </si>
  <si>
    <t>Скворцов С.Н., Паткаускас А.В., Белокур Г.В.</t>
  </si>
  <si>
    <t>Военное образование (ЧВВМУ им. Нахимова)</t>
  </si>
  <si>
    <t>978-5-16-015422-0</t>
  </si>
  <si>
    <t>Транспорт</t>
  </si>
  <si>
    <t>Учебно-методическое пособие</t>
  </si>
  <si>
    <t>26.01.01, 26.01.02, 26.01.03, 26.02.01, 26.02.02, 26.02.03, 26.02.05, 26.02.06, 26.04.01, 26.05.05, 35.01.32, 43.01.04</t>
  </si>
  <si>
    <t>Черноморское высшее военно-морское ордена Красной Звезды училище им. П.С. Нахимова</t>
  </si>
  <si>
    <t>В методических указаниях содержится методика выполнения лабораторных и расчетно-графических работ по дисциплине «Технические средства судовождения» для студентов очной и заочной форм обучения.
Даны примеры выполнения работ и задания для индивидуальной подготовки.
Для студентов и преподавателей, а также всех интересующихся вопросами судовождения.</t>
  </si>
  <si>
    <t>383400.05.01</t>
  </si>
  <si>
    <t>Технологии машиностроения. Вып...:Уч.пос. / Н.М.Султан-заде.-М.:Форум, НИЦ ИНФРА-М,2023.-288 с.(П)</t>
  </si>
  <si>
    <t>ТЕХНОЛОГИИ МАШИНОСТРОЕНИЯ. ВЫПУСКНАЯ КВАЛИФИКАЦИОННАЯ РАБОТА ДЛЯ БАКАЛАВРОВ</t>
  </si>
  <si>
    <t>Султан-заде Н.М., Клепиков В.В., Солдатов В.Ф. и др.</t>
  </si>
  <si>
    <t>978-5-00091-105-1</t>
  </si>
  <si>
    <t>15.03.01</t>
  </si>
  <si>
    <t>0116</t>
  </si>
  <si>
    <t>В учебном пособии показаны тематика и состав выпускной квалификационной работы, содержание пояснительной записки и графической части. Указания по проектированию технологического процесса механической обработки деталей сопровождаются примерами отработки конструкции деталей на технологичность, выбора технологических баз, типа производства, вида заготовки, построения оптимального маршрута механической обработки и технологических операций, проектирования технологической оснастки. Учтены требования государственных стандартов. Приведен список литературы, рекомендуемой для выполнения проекта.
Пособие предназначено для студентов высших учебных заведений всех форм обучения, обучающихся по направлению подготовки 151900 «Конструкторско-технологическое обеспечение машиностроительных производств».</t>
  </si>
  <si>
    <t>132050.06.01</t>
  </si>
  <si>
    <t>Технологические процессы машиностр. произв.: Уч.пос. / А.А.Черепахин-2 изд.-М.:Форум, НИЦ ИНФРА-М,2024-559 с.(ВО)(п)</t>
  </si>
  <si>
    <t>ТЕХНОЛОГИЧЕСКИЕ ПРОЦЕССЫ МАШИНОСТРОИТЕЛЬНОГО ПРОИЗВОДСТВА, ИЗД.2</t>
  </si>
  <si>
    <t>Черепахин А.А., Кузнецов В.А., Колтунов И.И.</t>
  </si>
  <si>
    <t>978-5-00091-704-6</t>
  </si>
  <si>
    <t>Декабрь, 2023</t>
  </si>
  <si>
    <t>0224</t>
  </si>
  <si>
    <t>В учебном пособии подробно рассмотрена структура современного машиностроительного комплекса России, изложены аспекты технологической подготовки производства и ресурсосберегающих технологий, классификация, маркировка и свойства основных конструкционных материалов, дана методика системного анализа технологических процессов, методов и способов обработки, описаны традиционные и современные технологические переделы изготовления деталей машин.
При рассмотрении каждого способа и метода переработки главный упор был сделан на описание основных схем переработки, технологических особенностей и возможностей способа. Описаны технологические требования, предъявляемые способом к заготовкам. Даны практические рекомендации по выбору способа и режима обработки.
Соответствует требованиям Федерального государственного образовательного стандарта высшего образования последнего поколения преподавания общепрофессиональной дисциплины «Технологические процессы машиностроительного производства» для направлений подготовки 15.00.00 «Машиностроение» и 22.00.00 «Технология металлов».
Предназначено для студентов машиностроительных вузов технологических специальностей.</t>
  </si>
  <si>
    <t>242200.05.01</t>
  </si>
  <si>
    <t>Технологические процессы машиностроительного производ.: Уч. / В.Б.Моисеев - М:ИНФРА-М,2022-218с.(ВО)</t>
  </si>
  <si>
    <t>ТЕХНОЛОГИЧЕСКИЕ ПРОЦЕССЫ МАШИНОСТРОИТЕЛЬНОГО ПРОИЗВОДСТВА</t>
  </si>
  <si>
    <t>Моисеев В. Б., Таранцева К. Р., Схиртладзе А. Г.</t>
  </si>
  <si>
    <t>978-5-16-009257-7</t>
  </si>
  <si>
    <t>15.03.01, 15.03.02, 15.03.03, 15.03.04, 15.03.05, 15.05.01</t>
  </si>
  <si>
    <t>Пензенский государственный технологический университет</t>
  </si>
  <si>
    <t>Учебник включает вопросы получения конструкционных материалов в машиностроении и в бытовой технике, производства отливок различными методами литья, а также вопросы, связанные с обработкой металлов давлением. Дано описание технологии сварочного производства и обработки резанием металлических деталей и из различных композиционных материалов.</t>
  </si>
  <si>
    <t>079780.09.01</t>
  </si>
  <si>
    <t>Технологическое оборудование: Уч.пос. / О.И.Аверьянов - М.:ИНФРА-М,2024-240 с.(СПО)(п)</t>
  </si>
  <si>
    <t>ТЕХНОЛОГИЧЕСКОЕ ОБОРУДОВАНИЕ</t>
  </si>
  <si>
    <t>Аверьянов О.И., Аверьянова И.О., Клепиков В.В.</t>
  </si>
  <si>
    <t>978-5-16-019640-4</t>
  </si>
  <si>
    <t>11.01.05, 12.02.04, 13.02.07, 13.02.08, 13.02.09, 13.02.12, 13.02.13, 15.02.01, 15.02.03, 15.02.04, 15.02.09, 15.02.10, 15.02.16, 15.02.17, 18.02.04, 18.02.14, 23.02.03</t>
  </si>
  <si>
    <t>В учебном пособии рассмотрены технологические принципы построения металлорежущего оборудования практически всех широко известных технологических групп станков, особенности формирования модификационных компоновок на основе базовых моделей станков в каждой технологической группе. Проведен кинематический анализ технологического оборудования; показаны особенности кинематики оборудования с числовым программным управлением по сравнению с оборудованием универсального исполнения. Приведены примеры трансформации агрегатных станков в переналаживаемые станки за счет расширения системы агрегатов принципиально новыми техническими решениями.
Предназначено для учащихся учреждений среднего профессионального образования, осваивающих специальность станочника широкого профиля.</t>
  </si>
  <si>
    <t>703217.03.01</t>
  </si>
  <si>
    <t>Технология изготовления типовых деталей машин: Уч.пос. / И.В.Шрубченко -М.:НИЦ ИНФРА-М,2023-358с(П)</t>
  </si>
  <si>
    <t>ТЕХНОЛОГИЯ ИЗГОТОВЛЕНИЯ ТИПОВЫХ ДЕТАЛЕЙ МАШИН</t>
  </si>
  <si>
    <t>978-5-16-014868-7</t>
  </si>
  <si>
    <t>15.01.13, 15.01.38, 15.02.16</t>
  </si>
  <si>
    <t>В учебном пособии представлено описание назначения и конструкции таких типовых деталей машин, как корпусные детали, станины, валы, шпиндели, ходовые винты, цилиндрические, конические и червячные зубчатые колеса, червяки, рычаги и вилки переключения. Приведены основные технические требования, предъявляемые к их поверхностям, описаны материалы и методы получения заготовок. Представлены типовые технологические процессы изготовления деталей и основные принципы их построения, а также схемы и средства контроля. Дана методика проектирования технологического процесса изготовления детали.
Предназначено для студентов учреждений среднего профессионального образования по специальности 15.02.08 «Технология машиностроения», а также для студентов вузов, обучающихся по направлениям подготовки 15.03.01 «Машиностроение», 15.03.05 «Конструкторско-технологическое обеспечение машиностроительных производств».</t>
  </si>
  <si>
    <t>708145.06.01</t>
  </si>
  <si>
    <t>Технология конструк. материалов. Обработка резанием: Уч.пос. / Г.А.Борисенко. - М.:НИЦ ИНФРА-М,2025. - 142 с.(О)</t>
  </si>
  <si>
    <t>ТЕХНОЛОГИЯ КОНСТРУКЦИОННЫХ МАТЕРИАЛОВ. ОБРАБОТКА РЕЗАНИЕМ</t>
  </si>
  <si>
    <t>Борисенко Г.А., Иванов Г.Н., Сейфулин Р.Р.</t>
  </si>
  <si>
    <t>978-5-16-015221-9</t>
  </si>
  <si>
    <t>12.02.04, 15.02.01, 15.02.16, 15.02.17, 15.02.18</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</si>
  <si>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специальностям 15.02.08 «Технология машиностроения», 15.02.15 «Технология металлообрабатывающего производства» (протокол № 17 от 11.11.2019)</t>
  </si>
  <si>
    <t>В учебном пособии приводятся сведения по основным, наиболее широко применяемым технологическим процессам механической обработки (точение, фрезерование, сверление, шлифование). 
Предназначено для обеспечения необходимого уровня подготовки студентов всех специальностей, изучающих курс «Технологические процессы в машиностроении», а также может быть полезно студентам, изучающим курсы «Резание материалов»; дает возможность выбрать комплект лабораторных работ по курсу ТПМ в зависимости от отведенных часов на лабораторные работы и наличия оборудования в лаборатории.
Для студентов учреждений среднего профессионального образования, обучающихся по укрупненной группе специальностей 15.02.00 «Машиностроение».</t>
  </si>
  <si>
    <t>140450.10.01</t>
  </si>
  <si>
    <t>Технология машиностр. Осн. проектир. на ЭВМ: Уч.пос. / О.В.Таратынов - М.:Форум,2024-610 с.(ПО) (п)</t>
  </si>
  <si>
    <t>ТЕХНОЛОГИЯ МАШИНОСТРОЕНИЯ. ОСНОВЫ ПРОЕКТИРОВАНИЯ НА ЭВМ</t>
  </si>
  <si>
    <t>Таратынов О. В., Клепиков В. В., Базров Б. М.</t>
  </si>
  <si>
    <t>978-5-00091-684-1</t>
  </si>
  <si>
    <t>15.01.18, 15.01.26, 15.01.27, 15.01.35, 15.01.36, 15.01.38, 15.02.07, 15.02.10, 15.02.16, 15.02.18, 35.02.10</t>
  </si>
  <si>
    <t>Рекомендовано Федеральным государственным учреждением «Федеральный институт развития образования» в качестве учебного пособия для использования в учебном процессе образовательных учреждений, реализующих программы среднего профессионального образования</t>
  </si>
  <si>
    <t>Комплексно изложены основные положения технологических процессов (ТП) в машиностроении, создающие условия решения технологических задач с помощью ЭВМ. Предложены методики построения ТП и примеры решения практических задач для изготовления изделий с заданными техническими параметрами. Раскрыты основы построения ТП в механической обработке изделий. Даны общие понятия и подходы к формализованному описанию объектов на ЭВМ. Приведены примеры решения технологических задач. Раскрыты пути обеспечения заданной производительности и качества при минимальной себестоимости обработки изделий.
Для студентов, обучающихся по конструкторским и технологическим специальностям учреждений среднего профессионального образования. Может быть полезно технологам и конструкторам машиностроительных предприятий.</t>
  </si>
  <si>
    <t>060430.15.01</t>
  </si>
  <si>
    <t>Технология машиностроения. Сб. задач.: Уч. пос./В.И.Аверченков.- 3изд.,-М.:НИЦ ИНФРА-М,2023-304с(ВО)</t>
  </si>
  <si>
    <t>ТЕХНОЛОГИЯ МАШИНОСТРОЕНИЯ. СБОРНИК ЗАДАЧ И УПРАЖНЕНИЙ, ИЗД.3</t>
  </si>
  <si>
    <t>Аверченков В. И., Горленко О. А., Ильицкий В. Б., Тотай А. В., Чистов В. Ф., Аверченков В. И., Польский Е. А.</t>
  </si>
  <si>
    <t>978-5-16-009272-0</t>
  </si>
  <si>
    <t>15.03.01, 15.03.03, 15.03.05, 15.04.01, 15.04.03, 15.04.05, 15.05.01</t>
  </si>
  <si>
    <t>Допущено Министерства образования РФ в качестве учебного пособия для студентов вузов, обуч. по напр подг. бак. и маг. Технол, оборуд и автоматиз машиностр. производств" и по напр. подг. дипл. спец. "Констр.-технол. обеспеч. машиностр. пр-в"</t>
  </si>
  <si>
    <t>Брянский государственный технический университет</t>
  </si>
  <si>
    <t>0314</t>
  </si>
  <si>
    <t>Содержит все основные этапы технологического проектирования в машиностроительном производстве, связанные с механической обработкой и сборкой изделий. Приведенные методические указания и примеры решения всего комплекса технологических задач позволяют использовать учебное пособие при выполнении практических работ, курсовых и дипломных проектов.
Предназначено для студентов, обучающихся по направлениям 151900 «Конструкторско-технологическое обеспечение машиностроительных производств» (квалификация "бакалавр») и 151701 «Проектирование технологических машин и комплексов» (квалификация «специалист»).</t>
  </si>
  <si>
    <t>719230.02.01</t>
  </si>
  <si>
    <t>Технология машиностроения...: Уч.пос. / И.С.Иванов - М.:НИЦ ИНФРА-М,2022 - 224 с.(П)</t>
  </si>
  <si>
    <t>ТЕХНОЛОГИЯ МАШИНОСТРОЕНИЯ: ПРОИЗВОДСТВО ТИПОВЫХ ДЕТАЛЕЙ МАШИН</t>
  </si>
  <si>
    <t>Иванов И. С.</t>
  </si>
  <si>
    <t>978-5-16-015601-9</t>
  </si>
  <si>
    <t>15.01.13, 15.01.38, 15.02.04, 15.02.16</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</si>
  <si>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15.02.00 «Машиностроение» (протокол № 12 от 24.06.2019)</t>
  </si>
  <si>
    <t>Российский государственный университет им. А.Н. Косыгина</t>
  </si>
  <si>
    <t>Изложены вопросы проектирования современных технологических процессов изготовления деталей машиностроения. Приведены типовые технологические процессы для деталей основных классов. Рассмотрены особенности проектирования технологических операций для станков с ЧПУ и немеханические методы обработки деталей машин. Отдельный раздел посвяшен правилам оформления технологической документации.
Для студентов образовательных организаций среднего профессионального образования, обучающихся по укрупненной группе специальностей 15.02.00 «Машиностроение».</t>
  </si>
  <si>
    <t>097850.11.01</t>
  </si>
  <si>
    <t>Технология машиностроения.: Уч. пос. / И.О. Аверьянова. - М.: Форум, 2025. - 304 с. (СрПрофОбр) (п)</t>
  </si>
  <si>
    <t>ТЕХНОЛОГИЯ МАШИНОСТРОЕНИЯ. ВЫСОКОЭНЕРГЕТИЧЕСКИЕ И КОМБИНИРОВАННЫЕ МЕТОДЫ ОБРАБОТКИ</t>
  </si>
  <si>
    <t>Аверьянова И. О., Клепиков В. В.</t>
  </si>
  <si>
    <t>978-5-91134-268-5</t>
  </si>
  <si>
    <t>15.01.01, 15.01.02, 15.01.03, 15.01.04, 15.01.05, 15.01.06, 15.01.07, 15.01.08, 15.01.13, 15.01.27, 15.01.28, 15.02.01, 15.02.07, 15.02.16, 15.02.17, 15.02.19, 26.02.04, 27.02.04</t>
  </si>
  <si>
    <t>Рекомендовано Методическим советом Учебно-метод. центра по проф. обр. Департамента обр. г. Москвы в качестве учебного пос. для студентов обр. учреждений среднего проф. образования</t>
  </si>
  <si>
    <t>0108</t>
  </si>
  <si>
    <t>Комплексно изложены основные положения о методах комбинированной обработки изделий, применяемых в машиностроении. Даны рекомендации по анализу и выбору методов обработки. Освещены вопросы обеспечения требуемого качества обработки изделий. 
Для подготовки специалистов конструкторских и технологических специальностей средних технических учебных заведений и колледжей. Может быть полезно технологам и конструкторам промышленных предприятий.</t>
  </si>
  <si>
    <t>399000.03.01</t>
  </si>
  <si>
    <t>Технология машиностроения: курсовое проектир.: Уч.пос. / В.В.Клепиков-М.:НИЦ ИНФРА-М,2023.-229 с.(ВО)(П)</t>
  </si>
  <si>
    <t>ТЕХНОЛОГИЯ МАШИНОСТРОЕНИЯ: КУРСОВОЕ ПРОЕКТИРОВАНИЕ</t>
  </si>
  <si>
    <t>Клепиков В.В., Солдатов В.Ф.</t>
  </si>
  <si>
    <t>978-5-16-016109-9</t>
  </si>
  <si>
    <t>15.03.01, 15.03.02, 15.03.04, 15.03.05</t>
  </si>
  <si>
    <t>Допущено Учебно-методическим объединением вузов по образованию в области автоматизированного машиностроения (УМО AM) в качестве учебного пособия для студентов высших учебных заведений, обучающихся по направлению подготовки 15.03.05 «Конструкторско-технологическое обеспечение машиностроительных производств»</t>
  </si>
  <si>
    <t>В учебном пособии содержатся типовые задания на курсовое проектирование, последовательность и методика выполнения отдельных разделов.
Особое внимание уделено самостоятельной работе студента с целью развития его инициативы в решении сложных инженерных задач. Приводятся справочные данные, необходимые для проведения технико-экономического анализа предлагаемых решений. 
Составлено в соответствии с программой УМО и предназначено для студентов, обучающихся по направлению подготовки 15.03.05 «Конструкторско-технологическое обеспечение машиностроительных производств». Может быть полезно студентам, обучающимся по другим специальностям и выполняющим курсовой проект по дисциплине «Технология машиностроения».</t>
  </si>
  <si>
    <t>060430.13.01</t>
  </si>
  <si>
    <t>Технология машиностроения: Сб. задач и упр.: Уч. пос. В.И.Аверченков - 2 изд. - М.:ИНФРА-М, 2022.-288с.(ВО:Бак.)(П)</t>
  </si>
  <si>
    <t>ТЕХНОЛОГИЯ МАШИНОСТРОЕНИЯ, ИЗД.2</t>
  </si>
  <si>
    <t>Аверченков В. И., Горленко О. А., Ильицкий В. Б., Польский Е. А., Тотай А. В., Чистов В. Ф., Аверченков В. И.</t>
  </si>
  <si>
    <t>ИНФРА-М Издательский Дом</t>
  </si>
  <si>
    <t>0205</t>
  </si>
  <si>
    <t>Содержит все основные этапы технологического проектирования в машиностроительном производстве, связанные с механической обработкой и сборкой изделий. Приведенные методические указания и примеры решения всего комплекса технологических задач позволяют использовать учебное пособие при выполнении практических работ, курсовых и дипломных проектов.
Предназначено для студентов, обучающихся по направлениям «Конструкторско-технологическое обеспечение машиностроительных производств» (квалификация «бакалавр») и «Проектирование технологических машин и комплексов» (квалификация «специалист»).</t>
  </si>
  <si>
    <t>697048.02.01</t>
  </si>
  <si>
    <t>Технология машиностроения: Уч. / А.А.Погонин и др. - 3 изд. - М.:НИЦ ИНФРА-М,2022 - 530 с.-(СПО)(П)</t>
  </si>
  <si>
    <t>ТЕХНОЛОГИЯ МАШИНОСТРОЕНИЯ, ИЗД.3</t>
  </si>
  <si>
    <t>Погонин А.А., Афанасьев А.А., Шрубченко И.В.</t>
  </si>
  <si>
    <t>978-5-16-014617-1</t>
  </si>
  <si>
    <t>15.01.13, 15.02.01, 15.02.04, 15.02.16, 15.02.17, 15.02.19, 26.02.04, 27.02.04</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</si>
  <si>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по машиностроительным специальностям (протокол № 11 от 09.11.2020)</t>
  </si>
  <si>
    <t>0321</t>
  </si>
  <si>
    <t>Рассмотрены теоретические основы технологии изготовления и сборки изделий машиностроения. Изложены основные принципы построения типовых технологических процессов изготовления деталей машин. Приведена методика проектирования технологии изготовления деталей и сборки.
Для студентов учреждений среднего профессионального и высшего образования, обучающихся по машиностроительным специальностям.</t>
  </si>
  <si>
    <t>049400.14.01</t>
  </si>
  <si>
    <t>Технология машиностроения: Уч. / В.В. Клепиков, -2-е изд. - М.: ФОРУМ: ИНФРА-М, 2024. - 864 с. (п)</t>
  </si>
  <si>
    <t>Клепиков В. В., Бодров А. Н.</t>
  </si>
  <si>
    <t>978-5-91134-251-7</t>
  </si>
  <si>
    <t>15.02.09, 15.02.10</t>
  </si>
  <si>
    <t>Допущено Министерством образования РФ в качестве учебника для студентов учреждений среднего профессионального образования, обучающихся по группе специальностей 1200 "Машиностроение"</t>
  </si>
  <si>
    <t>0208</t>
  </si>
  <si>
    <t>Комплекстно изложены основные положения и теоретические основы технологии машиностроения. Приведены основы методики выбора и принятия технологических решений. Раскрыты особенности и технологические возможности способов и методов обработки изделий. Приведены методики и примеры совершенствования существующих и разработки новых способов обработки.  Рассмотрены вопросы обеспечения требуемого качества изготовления изделий, повышения производительности технологических процессов и снижения себестоимости изделий в зависимости от типа производства. 
Предназначен для подготовки специалистов конструкторских и технологических специальностей средне-технических учебных заведений и колледжей. Может быть полезен технологам и конструкторам машиностроительных предприятий.</t>
  </si>
  <si>
    <t>112850.13.01</t>
  </si>
  <si>
    <t>Технология машиностроения: Уч.пос. /И.С.Иванов - 2изд. - М.:НИЦ ИНФРА-М,2024-240с.(ВО:Бакалавр.)(п)</t>
  </si>
  <si>
    <t>978-5-16-010941-1</t>
  </si>
  <si>
    <t>15.03.01, 15.03.02, 15.03.03, 15.03.05, 15.04.01, 15.04.02, 15.04.05, 15.05.01</t>
  </si>
  <si>
    <t>Допущено учебно-методическим объединением по образованию в области технологии и проектирования текстильных изделий в качестве учебного пособия для студентов вузов, обуч. по специальности 150406 - Машины и аппараты текстильной промышленности</t>
  </si>
  <si>
    <t>0216</t>
  </si>
  <si>
    <t>Изложены основные положения технологии машиностроения, рассмотрены вопросы технологичности конструкции изделий и деталей, методы получения заготовок деталей машин и расчета припусков, вопросы базирования деталей машин и расчет погрешностей базирования, вопросы точности и надежности механической обработки, виды погрешностей и расчет суммарной погрешности обработки, качество поверхностного слоя и технологические методы его улучшения, методы расчета и проектирования технологической оснастки. Приведена методика разработки технологических процессов механической обработки и сборки.
Книга соответствует курсу лекций, которые читаются в вузах по машиностроительным специальностям.</t>
  </si>
  <si>
    <t>302200.05.01</t>
  </si>
  <si>
    <t>Технология машиностроения:технолог.системы на ЭВМ:Уч./В.В.Клепиков-НИЦ ИНФРА-М,2024-269(ВО:Бакалавр)(п)</t>
  </si>
  <si>
    <t>ТЕХНОЛОГИЯ МАШИНОСТРОЕНИЯ: ТЕХНОЛОГИЧЕСКИЕ СИСТЕМЫ НА ЭВМ</t>
  </si>
  <si>
    <t>В.В.Клепиков, О.В.Таратынов</t>
  </si>
  <si>
    <t>978-5-16-010195-8</t>
  </si>
  <si>
    <t>Допущено Учебно-методическим объединением вузов по образованию в области автоматизированного машиностроения (УМО AM) в качестве учебника для студентов высших учебных заведений, обучающихся по направлению подготовки «Конструкторско-технологическое обе</t>
  </si>
  <si>
    <t>Комплексно изложены основные положения и теоретические основы технологических систем с использованием ЭВМ.
Рассмотрены разделы технологии машиностроения, металлорежущих станков и инструментов. Приведены примеры проектирования технологических систем на ЭВМ.
Учебник предназначен для подготовки специалистов конструкторных и технологических специальностей. Может быть полезен технологам и конструкторам машиностроительных предприятий.</t>
  </si>
  <si>
    <t>647914.04.01</t>
  </si>
  <si>
    <t>Технология обработки зубчатых колес: Моногр. / В.В.Клепиков - М.:НИЦ ИНФРА-М,2024 - 409 с.(П)</t>
  </si>
  <si>
    <t>ТЕХНОЛОГИЯ ОБРАБОТКИ ЗУБЧАТЫХ КОЛЕС</t>
  </si>
  <si>
    <t>Клепиков В.В.</t>
  </si>
  <si>
    <t>978-5-16-012469-8</t>
  </si>
  <si>
    <t>12.03.05, 15.03.01, 15.03.05</t>
  </si>
  <si>
    <t>Изложен системный подход к применению результатов исследований технологических систем производства зубчатых колес. Приведены результаты теоретических, экспериментальных и производственных исследований элементов технологических систем производства зубчатых колес. Раскрыты технологические возможности основных операций и технологических процессов. Раскрыты пути повышения эффективности процессов обработки зубчатых колес.
Монография рассчитана на специалистов, работающих в области машиностроения, и в частности производства зубчатых колес, может быть полезна также преподавателям и студентам вузов машиностроительного профиля.</t>
  </si>
  <si>
    <t>112650.07.01</t>
  </si>
  <si>
    <t>Технология производства деталей автотракторной техники: Уч.пос./ В.Н. Балашов.-Форум, 2023- 288с.(п)</t>
  </si>
  <si>
    <t>ТЕХНОЛОГИЯ ПРОИЗВОДСТВА ДЕТАЛЕЙ АВТОТРАКТОРНОЙ ТЕХНИКИ</t>
  </si>
  <si>
    <t>Балашов В.Н.</t>
  </si>
  <si>
    <t>978-5-91134-342-2</t>
  </si>
  <si>
    <t>15.02.10, 15.02.16, 23.02.02</t>
  </si>
  <si>
    <t>Рекомендовано Учебно-методическим советом УМЦ по профессиональному образованию Департамента образования города Москвы в качестве учебного пособия для студентов образ. учрежд. среднего профессионального образования</t>
  </si>
  <si>
    <t>0109</t>
  </si>
  <si>
    <t>В учебном пособии раскрыты основные понятия технологии машиностроения, дано представление о производственном и технологическом процессах и основных задачах, решаемых при их проектировании. Рассматриваются вопросы обеспечения точности и качества механической обработки. Дано понятие припусков и операционных размеров. Изложены этапы проектирования технологических процессов изготовления деталей автомобилей. Приведены технологические возможности наиболее распространенных способов механической обработки деталей. Раскрыты типовые технологические процессы обработки деталей автотракторной техники. 
Пособие предназначено для учащихся средних технических образовательных учреждений.</t>
  </si>
  <si>
    <t>099400.10.01</t>
  </si>
  <si>
    <t>Технология фрезерования изделий машиностроения: Уч.пос. / О.И.Аверьянов-М.:Форум,2024.-432 с.(П)</t>
  </si>
  <si>
    <t>ТЕХНОЛОГИЯ ФРЕЗЕРОВАНИЯ ИЗДЕЛИЙ МАШИНОСТРОЕНИЯ</t>
  </si>
  <si>
    <t>Аверьянов О. И., Клепиков В. В.</t>
  </si>
  <si>
    <t>978-5-91134-204-3</t>
  </si>
  <si>
    <t>15.02.16</t>
  </si>
  <si>
    <t>Рекомендовано Методическим советом Учебно-методического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t>
  </si>
  <si>
    <t>Рассмотрены технологические особенности процесса фрезерования. Представлены современные способы фрезеровавиия плоскостей, цилиндрических наружных и внутренних поверхностей замкнутого и незамкнутого контуров и т.п.приведены конструкции различных инструментов, а также прогрессивные конструкции металлорежущего оборудовавния, в том числе, с ЧПУ. Показаны особенности применяемых зажимных и контрольных приспособлений в свете построения технологических процессов фрезерования изделий.
Предназначено для подготовки специалистов конструкторских и технологических специальностей средне-технических учебных заведений и колледжей.</t>
  </si>
  <si>
    <t>094500.12.01</t>
  </si>
  <si>
    <t>Типовые технологии производства: Уч. пос. / Н.П. Молоканова. -М.: Форум,ИНФРА-М,2024. - 272 с. (ПО) (П)</t>
  </si>
  <si>
    <t>ТИПОВЫЕ ТЕХНОЛОГИИ ПРОИЗВОДСТВА</t>
  </si>
  <si>
    <t>Молоканова Н. П.</t>
  </si>
  <si>
    <t>978-5-91134-228-9</t>
  </si>
  <si>
    <t>15.02.16, 15.02.17, 24.02.02, 26.02.02, 26.02.04, 27.02.01, 27.02.02</t>
  </si>
  <si>
    <t>Допущено  Методическим советом Учебно-метод. центра по проф. обр. Департамента обр. г. Москвы в качестве учебного пос. для студентов обр. учреждений среднего проф. образования</t>
  </si>
  <si>
    <t>Среднерусский гуманитарно-технологический институт</t>
  </si>
  <si>
    <t>Рассмотрены типовые технологии по процессам и по видам производства — деятельности. Представлены процессы гидромеханические, тепловые, массообменные и механические. Описаны технологии литья, обработки металлов давлением, порошковой металлургии и др. Изложены вспомогательные технологии электроснабжения, освещения, кондиционирования и вентиляции.
Для студентов образовательных учреждений среднего профессионального образования, обучающихся по специальности «Автоматизация технологических процессов и производств». Пособие может быть использовано студентам родственных специальностей.</t>
  </si>
  <si>
    <t>765393.01.01</t>
  </si>
  <si>
    <t>Управление проектами в машиностроении: Уч.пос. / Ю.С.Перевощиков.-М.:НИЦ ИНФРА-М,2022.-234 с.(СПО)(П)</t>
  </si>
  <si>
    <t>УПРАВЛЕНИЕ ПРОЕКТАМИ В МАШИНОСТРОЕНИИ</t>
  </si>
  <si>
    <t>Перевощиков Ю.С., Дырин С.П., Жарина Н.А. и др.</t>
  </si>
  <si>
    <t>978-5-16-017180-7</t>
  </si>
  <si>
    <t>ОБЩЕСТВЕННЫЕ НАУКИ.  ЭКОНОМИКА. ПРАВО</t>
  </si>
  <si>
    <t>Управление (менеджмент)</t>
  </si>
  <si>
    <t>11.02.06, 11.02.07, 11.02.09, 11.02.11, 11.02.15, 11.02.17, 11.02.18, 13.02.08, 13.02.13, 15.02.16, 15.02.17, 26.02.01, 38.02.01</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</si>
  <si>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техническим и экономическим специальностям (протокол № 4 от 21.04.2021)</t>
  </si>
  <si>
    <t>Удмуртский государственный университет</t>
  </si>
  <si>
    <t>В учебном пособии рассматриваются вопросы управления проектами в машиностроении, анализа и планирования показателей машиностроительного производства на основе квалиметрического подхода, оценки эффективности проектов и управления персоналом.
Для студентов учебных заведений экономического и машиностроительного профиля.</t>
  </si>
  <si>
    <t>732044.03.01</t>
  </si>
  <si>
    <t>Эксплуатация, обслуживание и диагностика тех. машин: Уч.пос. / В.Б.Богуцкий-М.:НИЦ ИНФРА-М,2024-356с</t>
  </si>
  <si>
    <t>ЭКСПЛУАТАЦИЯ, ОБСЛУЖИВАНИЕ И ДИАГНОСТИКА ТЕХНОЛОГИЧЕСКИХ МАШИН</t>
  </si>
  <si>
    <t>Богуцкий В.Б., Шрон Л.Б., Ягьяев Э.Э.</t>
  </si>
  <si>
    <t>978-5-16-015996-6</t>
  </si>
  <si>
    <t>15.01.35, 15.02.01, 21.02.12</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</si>
  <si>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15.02.00 «Машиностроение» (протокол № 3 от 17.02.2020)</t>
  </si>
  <si>
    <t>В учебном пособии рассмотрены основные вопросы эксплуатации, диагностики и технического обслуживания технологических машин, работающих в цехах машиностроительных предприятий. Даны рекомендации по материалам, применяемым при техническом обслуживании и ремонте оборудования, приведена технология ремонта основных деталей и узлов технологического оборудования.
Для студентов учреждений среднего профессионального и высшего образования, обучающихся по укрупненной группе специальностей 15.00.00 «Машиностроение», а также инженерно-технических работников и персонала машиностроительных предприятий.</t>
  </si>
  <si>
    <t>683136.09.01</t>
  </si>
  <si>
    <t>Электрические аппараты: Уч.пос. / Е.Ф.Щербаков - М.:Форум, НИЦ ИНФРА-М,2024 - 303 с.(СПО)(П)</t>
  </si>
  <si>
    <t>ЭЛЕКТРИЧЕСКИЕ АППАРАТЫ</t>
  </si>
  <si>
    <t>Щербаков Е.Ф., Александров Д.С.</t>
  </si>
  <si>
    <t>978-5-00091-561-5</t>
  </si>
  <si>
    <t>13.02.01, 13.02.02, 13.02.04, 13.02.05, 13.02.07, 13.02.08, 13.02.09, 13.02.12, 13.02.13</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</si>
  <si>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укрупненной группе специальностей 13.02.00 «Электроэнергетика и электротехника»</t>
  </si>
  <si>
    <t>Ульяновский государственный технический университет</t>
  </si>
  <si>
    <t>В пособии рассмотрены процессы в механических электрических аппаратах, конструкции аппаратов, основы производства и эксплуатации, выбор аппаратов.
Учебное пособие предназначено для студентов образовательных учреждений среднего профессионального образования, обучающихся по укрупненной группе специальностей 13.02.00  «Электроэнергетика и электротехника», также может быть использовано в процессе обучения студентами высших учебных заведений и будет полезно специалистам, занятым проектированием и эксплуатацией систем электроснабжения и электропотребления предприятий.</t>
  </si>
  <si>
    <t>719249.03.01</t>
  </si>
  <si>
    <t>Электрические машины, электропривод и сис. интеллект...: Уч.пос. / А.Е.Поляков-М.:Форум, НИЦ ИНФРА-М,2024-224с(о)</t>
  </si>
  <si>
    <t>ЭЛЕКТРИЧЕСКИЕ МАШИНЫ, ЭЛЕКТРОПРИВОД И СИСТЕМЫ ИНТЕЛЛЕКТУАЛЬНОГО УПРАВЛЕНИЯ ЭЛЕКТРОТЕХНИЧЕСКИМИ КОМПЛЕКСАМИ</t>
  </si>
  <si>
    <t>Поляков А.Е., Чесноков А.В., Филимонова Е.М.</t>
  </si>
  <si>
    <t>978-5-00091-720-6</t>
  </si>
  <si>
    <t>13.02.13, 15.02.01, 15.02.04, 15.02.07, 15.02.16, 15.02.17, 15.02.18</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</si>
  <si>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15.02.00 «Машиностроение» и специальности 13.02.10 «Электрические машины и аппараты» (протокол № 12 от 24.06.2019)</t>
  </si>
  <si>
    <t>Учебное пособие содержит краткие теоретические сведения по основам автоматизированного электропривода. Дана краткая информация о регулируемых сложных динамических объектах легкой и текстильной промышленности. Существенное внимание уделено рабочим свойствам, показателям и характеристикам электрических машин, измерительным и электромагнитным преобразователям управляемых электротехнических комплексов. Рассмотрены современные средства оптимального управления, методы автоматического регулирования, вопросы промышленного применения, а также возможность использования интеллектуальных технологий для управления энергосберегающими режимами.
Для студентов образовательных организаций среднего профессионального образования, обучающихся по УГС 15.02.00 «Машиностроение», специальности 13.02.10 «Электрические машины и аппараты».</t>
  </si>
  <si>
    <t>249900.10.01</t>
  </si>
  <si>
    <t>Электрические машины. Лаб. раб.: Уч.пос. / А.В.Глазков-М.:ИЦ РИОР, НИЦ ИНФРА-М,2024.-96 с.(СПО)(о)</t>
  </si>
  <si>
    <t>ЭЛЕКТРИЧЕСКИЕ МАШИНЫ. ЛАБОРАТОРНЫЕ РАБОТЫ</t>
  </si>
  <si>
    <t>Глазков А.В.</t>
  </si>
  <si>
    <t>978-5-369-01312-0</t>
  </si>
  <si>
    <t>11.02.06, 15.02.01, 15.02.06, 15.02.07, 15.02.18, 23.02.04, 23.02.06, 25.02.01, 25.02.03</t>
  </si>
  <si>
    <t>Рекомендовано федеральным государственным автономным учреждением «Федеральный институт развития образования» (ФГАУ"ФИРО") в качестве учебного пособия для использования в учебном процессе образовательных учреждений, реализующих программы СПО</t>
  </si>
  <si>
    <t>Иркутский государственный университет</t>
  </si>
  <si>
    <t>Учебное пособие поможет студентам лучше усвоить пройденный теоретический материал, позволяет связать теорию с практикой и закрепить полученные знания. Особое внимание уделено лабораторным работам, которые содержат общие сведения, предварительное задание к экспе рименту, порядок выполнения работы, контрольные вопросы.
Подготовлено в соответствии с федеральным государственным образовательным стандартом среднего профессионального образования и предназначено для преподавателей и студентов всех форм обучения.
Предназначено для студентов специальностей «Автоматизация технологических процессов и производств (по отраслям)», «Техническая эксплуатация и обслуживание электрического и электромеханического оборудования».</t>
  </si>
  <si>
    <t>700582.06.01</t>
  </si>
  <si>
    <t>Электрический привод: Уч. / В.В.Москаленко - М.:НИЦ ИНФРА-М,2024 - 364 с.(СПО)(П)</t>
  </si>
  <si>
    <t>ЭЛЕКТРИЧЕСКИЙ ПРИВОД</t>
  </si>
  <si>
    <t>Москаленко В.В.</t>
  </si>
  <si>
    <t>978-5-16-014733-8</t>
  </si>
  <si>
    <t>13.01.10, 13.02.01, 13.02.02, 13.02.04, 13.02.05, 13.02.07, 13.02.08, 13.02.09, 13.02.12, 13.02.13</t>
  </si>
  <si>
    <t>Рекомендовано Учебно-методическим советом СПО в качестве учебника для студентов учебных заведений, реализующих программу среднего профессионального образования по укрупненной группе специальностей 13.02.00 «Электро- и теплоэнергетика»</t>
  </si>
  <si>
    <t>В учебнике изложены основы электрического привода. Рассмотрены назначение и реализации электроприводов с двигателями постоянного и переменного тока, их схемы, характеристики, энергетические режимы, способы регулирования переменных электропривода в установившемся и переходных режимах. Приведены краткие сведения по элементной базе электроприводов, а также данные из теории автоматического регулирования. Рассмотрены разомкнутые и замкнутые схемы управления электроприводов и даны примеры схем автоматизации технологических процессов, а также вопросы проектирования электроприводов, энергетики и энергосбережения в электроприводе и средствами электропривода. Изложение теоретического материала сопровождается примерами решения типовых задач, задачами для самостоятельного решения и контрольными вопросами.
Для студентов, обучающихся по укрупненной группе специальностей «Электро- и теплоэнергетика». Может быть полезен для инженерно-технических работников и студентов других направлений подготовки, изучающих электрический привод.</t>
  </si>
  <si>
    <t>678080.02.01</t>
  </si>
  <si>
    <t>Эффективная технология и оборуд. для электроэрозионной...: Моногр. / А.Ф.Бойко - М.:НИЦ ИНФРА-М,2023-298с-(О)</t>
  </si>
  <si>
    <t>ЭФФЕКТИВНАЯ ТЕХНОЛОГИЯ И ОБОРУДОВАНИЕ ДЛЯ ЭЛЕКТРОЭРОЗИОННОЙ ПРОШИВКИ ПРЕЦИЗИОННЫХ МИКРООТВЕРСТИЙ</t>
  </si>
  <si>
    <t>Бойко А.Ф.</t>
  </si>
  <si>
    <t>978-5-16-013744-5</t>
  </si>
  <si>
    <t>15.03.01, 15.03.04, 15.03.05, 15.04.04, 15.04.05</t>
  </si>
  <si>
    <t>В монографии изложены результаты исследований и разработки высокопроизводительной технологии и оборудования для электроэрозионной прошивки прецизионных микроотверстий. Дается анализ мировых технологий получения микроотверстий, представлены результаты разработки новой эффективной элементной базы процесса и оборудования, предложены методы оптимизации параметров процесса электроэрозионной прошивки микроотверстий. Представлены результаты промышленного применения новой технологии и оборудования.
Предназначена для преподавателей вузов, докторантов, аспирантов, студентов специальности «Технология машиностроения», а также для инженерно-технических работников машиностроительных отраслей.</t>
  </si>
  <si>
    <t>01.00.00</t>
  </si>
  <si>
    <t>МАТЕМАТИКА И МЕХАНИКА</t>
  </si>
  <si>
    <t>01.04.03</t>
  </si>
  <si>
    <t>Механика и математическое моделирование</t>
  </si>
  <si>
    <t>07.00.00</t>
  </si>
  <si>
    <t>АРХИТЕКТУРА</t>
  </si>
  <si>
    <t>07.02.01</t>
  </si>
  <si>
    <t>Архитектура</t>
  </si>
  <si>
    <t>08.00.00</t>
  </si>
  <si>
    <t>ТЕХНИКА И ТЕХНОЛОГИИ СТРОИТЕЛЬСТВА</t>
  </si>
  <si>
    <t>08.02.01</t>
  </si>
  <si>
    <t>Строительство и эксплуатация зданий и сооружений</t>
  </si>
  <si>
    <t>08.02.02</t>
  </si>
  <si>
    <t>Строительство и эксплуатация инженерных сооружений</t>
  </si>
  <si>
    <t>08.02.03</t>
  </si>
  <si>
    <t>Производство неметаллических строительных изделий и конструкций</t>
  </si>
  <si>
    <t>08.02.04</t>
  </si>
  <si>
    <t>Водоснабжение и водоотведение</t>
  </si>
  <si>
    <t>08.02.08</t>
  </si>
  <si>
    <t>Монтаж и эксплуатация оборудования и систем газоснабжения</t>
  </si>
  <si>
    <t>08.02.09</t>
  </si>
  <si>
    <t>Монтаж, наладка и эксплуатация электрооборудования промышленных и гражданских зданий</t>
  </si>
  <si>
    <t>08.02.12</t>
  </si>
  <si>
    <t>Строительство и эксплуатация автомобильных дорог, аэродромов и городских путей сообщения</t>
  </si>
  <si>
    <t>08.02.13</t>
  </si>
  <si>
    <t>Монтаж и эксплуатация внутренних сантехнических устройств, кондиционирования воздуха и вентиляции</t>
  </si>
  <si>
    <t>08.02.14</t>
  </si>
  <si>
    <t>Эксплуатация и обслуживание многоквартирного дома</t>
  </si>
  <si>
    <t>09.00.00</t>
  </si>
  <si>
    <t>ИНФОРМАТИКА И ВЫЧИСЛИТЕЛЬНАЯ ТЕХНИКА</t>
  </si>
  <si>
    <t>09.05.01</t>
  </si>
  <si>
    <t>Применение и эксплуатация автоматизированных систем специального назначения</t>
  </si>
  <si>
    <t>11.00.00</t>
  </si>
  <si>
    <t>ЭЛЕКТРОНИКА, РАДИОТЕХНИКА И СИСТЕМЫ СВЯЗИ</t>
  </si>
  <si>
    <t>11.01.05</t>
  </si>
  <si>
    <t>Монтажник связи</t>
  </si>
  <si>
    <t>11.02.06</t>
  </si>
  <si>
    <t>Техническая эксплуатация транспортного радиоэлектронного оборудования (по видам транспорта)</t>
  </si>
  <si>
    <t>11.02.07</t>
  </si>
  <si>
    <t>Радиотехнические информационные системы</t>
  </si>
  <si>
    <t>11.02.09</t>
  </si>
  <si>
    <t>Многоканальные телекоммуникационные системы</t>
  </si>
  <si>
    <t>11.02.11</t>
  </si>
  <si>
    <t>Сети связи и системы коммутации</t>
  </si>
  <si>
    <t>11.02.15</t>
  </si>
  <si>
    <t>Инфокоммуникационные сети и системы связи</t>
  </si>
  <si>
    <t>11.02.17</t>
  </si>
  <si>
    <t>Разработка электронных устройств и систем</t>
  </si>
  <si>
    <t>11.02.18</t>
  </si>
  <si>
    <t>Системы радиосвязи, мобильной связи и телерадиовещания</t>
  </si>
  <si>
    <t>12.00.00</t>
  </si>
  <si>
    <t>ФОТОНИКА, ПРИБОРОСТРОЕНИЕ, ОПТИЧЕСКИЕ И БИОТЕХНИЧЕСКИЕ СИСТЕМЫ И ТЕХНОЛОГИИ</t>
  </si>
  <si>
    <t>12.02.01</t>
  </si>
  <si>
    <t>Авиационные приборы и комплексы</t>
  </si>
  <si>
    <t>12.02.03</t>
  </si>
  <si>
    <t>Радиоэлектронные приборные устройства</t>
  </si>
  <si>
    <t>12.02.04</t>
  </si>
  <si>
    <t>Электромеханические приборные устройства</t>
  </si>
  <si>
    <t>12.02.05</t>
  </si>
  <si>
    <t>Оптические и оптико-электронные приборы и системы</t>
  </si>
  <si>
    <t>12.02.07</t>
  </si>
  <si>
    <t>Монтаж, техническое обслуживание и ремонт медицинской техники</t>
  </si>
  <si>
    <t>12.02.08</t>
  </si>
  <si>
    <t>Протезно-ортопедическая и реабилитационная техника</t>
  </si>
  <si>
    <t>12.02.09</t>
  </si>
  <si>
    <t>Производство и эксплуатация оптических и оптико-электронных приборов и систем</t>
  </si>
  <si>
    <t>12.03.05</t>
  </si>
  <si>
    <t>Лазерная техника и лазерные технологии</t>
  </si>
  <si>
    <t>13.00.00</t>
  </si>
  <si>
    <t>ЭЛЕКТРО- И ТЕПЛОЭНЕРГЕТИКА</t>
  </si>
  <si>
    <t>13.01.10</t>
  </si>
  <si>
    <t>Электромонтер по ремонту и обслуживанию электрооборудования (по отраслям)</t>
  </si>
  <si>
    <t>13.02.01</t>
  </si>
  <si>
    <t>Тепловые электрические станции</t>
  </si>
  <si>
    <t>13.02.02</t>
  </si>
  <si>
    <t>Теплоснабжение и теплотехническое оборудование</t>
  </si>
  <si>
    <t>13.02.04</t>
  </si>
  <si>
    <t>Гидроэлектроэнергетические установки</t>
  </si>
  <si>
    <t>13.02.05</t>
  </si>
  <si>
    <t>Технология воды, топлива и смазочных материалов на электрических станциях</t>
  </si>
  <si>
    <t>13.02.07</t>
  </si>
  <si>
    <t>Электроснабжение</t>
  </si>
  <si>
    <t>13.02.08</t>
  </si>
  <si>
    <t>Электроизоляционная, кабельная и конденсаторная техника</t>
  </si>
  <si>
    <t>13.02.09</t>
  </si>
  <si>
    <t>Монтаж и эксплуатация линий электропередачи</t>
  </si>
  <si>
    <t>13.02.12</t>
  </si>
  <si>
    <t>Электрические станции, сети, их релейная защита и автоматизация</t>
  </si>
  <si>
    <t>13.02.13</t>
  </si>
  <si>
    <t>Эксплуатация и обслуживание электрического и электромеханического оборудования (по отраслям)</t>
  </si>
  <si>
    <t>13.03.03</t>
  </si>
  <si>
    <t>Энергетическое машиностроение</t>
  </si>
  <si>
    <t>14.00.00</t>
  </si>
  <si>
    <t>ЯДЕРНАЯ ЭНЕРГЕТИКА И ТЕХНОЛОГИИ</t>
  </si>
  <si>
    <t>14.02.01</t>
  </si>
  <si>
    <t>Атомные электрические станции и установки</t>
  </si>
  <si>
    <t>14.02.02</t>
  </si>
  <si>
    <t>Радиационная безопасность</t>
  </si>
  <si>
    <t>14.03.01</t>
  </si>
  <si>
    <t>Ядерная энергетика и теплофизика</t>
  </si>
  <si>
    <t>15.00.00</t>
  </si>
  <si>
    <t>МАШИНОСТРОЕНИЕ</t>
  </si>
  <si>
    <t>15.01.01</t>
  </si>
  <si>
    <t>Оператор в производстве металлических изделий</t>
  </si>
  <si>
    <t>15.01.02</t>
  </si>
  <si>
    <t>Наладчик холодноштамповочного оборудования</t>
  </si>
  <si>
    <t>15.01.03</t>
  </si>
  <si>
    <t>Наладчик кузнечно-прессового оборудования</t>
  </si>
  <si>
    <t>15.01.04</t>
  </si>
  <si>
    <t>Наладчик сварочного и газоплазморезательного оборудования</t>
  </si>
  <si>
    <t>15.01.05</t>
  </si>
  <si>
    <t>Сварщик (ручной и частично механизированной сварки (наплавки)</t>
  </si>
  <si>
    <t>15.01.06</t>
  </si>
  <si>
    <t>Сварщик на лазерных установках</t>
  </si>
  <si>
    <t>15.01.07</t>
  </si>
  <si>
    <t>Сварщик на электронно-лучевых сварочных установках</t>
  </si>
  <si>
    <t>15.01.08</t>
  </si>
  <si>
    <t>Наладчик литейного оборудования</t>
  </si>
  <si>
    <t>15.01.13</t>
  </si>
  <si>
    <t>Монтажник технологического оборудования (по видам оборудования)</t>
  </si>
  <si>
    <t>15.01.18</t>
  </si>
  <si>
    <t>Машинист холодильных установок</t>
  </si>
  <si>
    <t>15.01.22</t>
  </si>
  <si>
    <t>Чертежник-конструктор</t>
  </si>
  <si>
    <t>15.01.26</t>
  </si>
  <si>
    <t>Токарь-универсал</t>
  </si>
  <si>
    <t>15.01.27</t>
  </si>
  <si>
    <t>Фрезеровщик-универсал</t>
  </si>
  <si>
    <t>15.01.28</t>
  </si>
  <si>
    <t>Шлифовщик-универсал</t>
  </si>
  <si>
    <t>15.01.35</t>
  </si>
  <si>
    <t>Мастер слесарных работ</t>
  </si>
  <si>
    <t>15.01.36</t>
  </si>
  <si>
    <t>Дефектоскопист</t>
  </si>
  <si>
    <t>15.01.37</t>
  </si>
  <si>
    <t>Слесарь-наладчик контрольно-измерительных приборов и автоматики</t>
  </si>
  <si>
    <t>15.01.38</t>
  </si>
  <si>
    <t>Оператор-наладчик металлообрабатывающих станков</t>
  </si>
  <si>
    <t>15.02.01</t>
  </si>
  <si>
    <t>Монтаж и техническая эксплуатация промышленного оборудования (по отраслям)</t>
  </si>
  <si>
    <t>15.02.03</t>
  </si>
  <si>
    <t>Монтаж, техническое обслуживание и ремонт гидравлического и пневматического оборудования (по отраслям)</t>
  </si>
  <si>
    <t>15.02.04</t>
  </si>
  <si>
    <t>Специальные машины и устройства</t>
  </si>
  <si>
    <t>15.02.06</t>
  </si>
  <si>
    <t>Монтаж, техническая эксплуатация и ремонт холодильно-компрессорных и теплонасосных машин и установок (по отраслям)</t>
  </si>
  <si>
    <t>15.02.07</t>
  </si>
  <si>
    <t>Автоматизация технологических процессов и производств (по отраслям)</t>
  </si>
  <si>
    <t>15.02.09</t>
  </si>
  <si>
    <t>Аддитивные технологии</t>
  </si>
  <si>
    <t>15.02.10</t>
  </si>
  <si>
    <t>Мехатроника и робототехника (по отраслям)</t>
  </si>
  <si>
    <t>Технология машиностроения</t>
  </si>
  <si>
    <t>15.02.17</t>
  </si>
  <si>
    <t>Монтаж, техническое обслуживание, эксплуатация и ремонт промышленного оборудования (по отраслям)</t>
  </si>
  <si>
    <t>15.02.18</t>
  </si>
  <si>
    <t>Техническая эксплуатация и обслуживание роботизированного производства (по отраслям)</t>
  </si>
  <si>
    <t>15.02.19</t>
  </si>
  <si>
    <t>Сварочное производство</t>
  </si>
  <si>
    <t>Машиностроение</t>
  </si>
  <si>
    <t>15.03.02</t>
  </si>
  <si>
    <t>Технологические машины и оборудование</t>
  </si>
  <si>
    <t>15.03.03</t>
  </si>
  <si>
    <t>Прикладная механика</t>
  </si>
  <si>
    <t>15.03.04</t>
  </si>
  <si>
    <t>Автоматизация технологических процессов и производств</t>
  </si>
  <si>
    <t>Конструкторско-технологическое обеспечение машиностроительных производств</t>
  </si>
  <si>
    <t>15.03.06</t>
  </si>
  <si>
    <t>Мехатроника и роботехника</t>
  </si>
  <si>
    <t>15.04.01</t>
  </si>
  <si>
    <t>15.04.02</t>
  </si>
  <si>
    <t>15.04.03</t>
  </si>
  <si>
    <t>15.04.04</t>
  </si>
  <si>
    <t>15.04.05</t>
  </si>
  <si>
    <t>15.04.06</t>
  </si>
  <si>
    <t>15.05.01</t>
  </si>
  <si>
    <t>Проектирование технологических машин и комплексов</t>
  </si>
  <si>
    <t>15.06.01</t>
  </si>
  <si>
    <t>18.00.00</t>
  </si>
  <si>
    <t>ХИМИЧЕСКИЕ ТЕХНОЛОГИИ</t>
  </si>
  <si>
    <t>18.01.35</t>
  </si>
  <si>
    <t>Аппаратчик-оператор производства химических соединений</t>
  </si>
  <si>
    <t>18.02.04</t>
  </si>
  <si>
    <t>Электрохимическое производство</t>
  </si>
  <si>
    <t>18.02.05</t>
  </si>
  <si>
    <t>Производство тугоплавких неметаллических и силикатных материалов и изделий</t>
  </si>
  <si>
    <t>18.02.07</t>
  </si>
  <si>
    <t>Технология производства и переработки пластических масс и эластомеров</t>
  </si>
  <si>
    <t>18.02.09</t>
  </si>
  <si>
    <t>Переработка нефти и газа</t>
  </si>
  <si>
    <t>18.02.10</t>
  </si>
  <si>
    <t>Коксохимическое производство</t>
  </si>
  <si>
    <t>18.02.13</t>
  </si>
  <si>
    <t>Технология производства изделий из полимерных композитов</t>
  </si>
  <si>
    <t>18.02.14</t>
  </si>
  <si>
    <t>Химическая технология производства химических соединений</t>
  </si>
  <si>
    <t>19.00.00</t>
  </si>
  <si>
    <t>ПРОМЫШЛЕННАЯ ЭКОЛОГИЯ И БИОТЕХНОЛОГИИ</t>
  </si>
  <si>
    <t>19.02.11</t>
  </si>
  <si>
    <t>Технология продуктов питания из растительного сырья</t>
  </si>
  <si>
    <t>19.02.12</t>
  </si>
  <si>
    <t>Технология продуктов питания животного происхождения</t>
  </si>
  <si>
    <t>20.00.00</t>
  </si>
  <si>
    <t>ТЕХНОСФЕРНАЯ БЕЗОПАСНОСТЬ И ПРИРОДООБУСТРОЙСТВО</t>
  </si>
  <si>
    <t>20.02.02</t>
  </si>
  <si>
    <t>Защита в чрезвычайных ситуациях</t>
  </si>
  <si>
    <t>20.02.04</t>
  </si>
  <si>
    <t>Пожарная безопасность</t>
  </si>
  <si>
    <t>20.02.06</t>
  </si>
  <si>
    <t>Безопасность на акватории</t>
  </si>
  <si>
    <t>21.00.00</t>
  </si>
  <si>
    <t>ПРИКЛАДНАЯ ГЕОЛОГИЯ, ГОРНОЕ ДЕЛО, НЕФТЕГАЗОВОЕ ДЕЛО И ГЕОДЕЗИЯ</t>
  </si>
  <si>
    <t>21.01.08</t>
  </si>
  <si>
    <t>Машинист на открытых горных работах</t>
  </si>
  <si>
    <t>21.01.17</t>
  </si>
  <si>
    <t>Мастер по обслуживанию магистральных трубопроводов</t>
  </si>
  <si>
    <t>21.02.01</t>
  </si>
  <si>
    <t>Разработка и эксплуатация нефтяных и газовых месторождений</t>
  </si>
  <si>
    <t>21.02.02</t>
  </si>
  <si>
    <t>Бурение нефтяных и газовых скважин</t>
  </si>
  <si>
    <t>21.02.03</t>
  </si>
  <si>
    <t>Сооружение и эксплуатация газонефтепроводов и газонефтехранилищ</t>
  </si>
  <si>
    <t>21.02.09</t>
  </si>
  <si>
    <t>Гидрогеология и инженерная геология</t>
  </si>
  <si>
    <t>21.02.12</t>
  </si>
  <si>
    <t>Технология и техника разведки месторождений полезных ископаемых</t>
  </si>
  <si>
    <t>21.02.14</t>
  </si>
  <si>
    <t>Маркшейдерское дело</t>
  </si>
  <si>
    <t>21.02.15</t>
  </si>
  <si>
    <t>Открытые горные работы</t>
  </si>
  <si>
    <t>21.02.16</t>
  </si>
  <si>
    <t>Шахтное строительство</t>
  </si>
  <si>
    <t>21.02.17</t>
  </si>
  <si>
    <t>Подземная разработка месторождений полезных ископаемых</t>
  </si>
  <si>
    <t>21.02.18</t>
  </si>
  <si>
    <t>Обогащение полезных ископаемых</t>
  </si>
  <si>
    <t>21.05.04</t>
  </si>
  <si>
    <t>Горное дело</t>
  </si>
  <si>
    <t>21.05.06</t>
  </si>
  <si>
    <t>Нефтегазовые техника и технологии</t>
  </si>
  <si>
    <t>22.00.00</t>
  </si>
  <si>
    <t>ТЕХНОЛОГИИ МАТЕРИАЛОВ</t>
  </si>
  <si>
    <t>22.02.08</t>
  </si>
  <si>
    <t>Металлургическое производство (по видам производства)</t>
  </si>
  <si>
    <t>Металлургия</t>
  </si>
  <si>
    <t>23.00.00</t>
  </si>
  <si>
    <t>ТЕХНИКА И ТЕХНОЛОГИИ НАЗЕМНОГО ТРАНСПОРТА</t>
  </si>
  <si>
    <t>23.01.02</t>
  </si>
  <si>
    <t>Докер-механизатор</t>
  </si>
  <si>
    <t>23.02.01</t>
  </si>
  <si>
    <t>Организация перевозок и управление на транспорте (по видам)</t>
  </si>
  <si>
    <t>23.02.02</t>
  </si>
  <si>
    <t>Автомобиле- и тракторостроение</t>
  </si>
  <si>
    <t>23.02.03</t>
  </si>
  <si>
    <t>Техническое обслуживание и ремонт автомобильного транспорта</t>
  </si>
  <si>
    <t>23.02.04</t>
  </si>
  <si>
    <t>Техническая эксплуатация подъемно-транспортных, строительных, дорожных машин и оборудования (по отраслям)</t>
  </si>
  <si>
    <t>23.02.05</t>
  </si>
  <si>
    <t>Эксплуатация транспортного электрооборудования и автоматики (по видам транспорта, за исключением водного)</t>
  </si>
  <si>
    <t>23.02.06</t>
  </si>
  <si>
    <t>Техническая эксплуатация подвижного состава железных дорог</t>
  </si>
  <si>
    <t>23.02.07</t>
  </si>
  <si>
    <t>Техническое обслуживание и ремонт двигателей, систем и агрегатов автомобилей</t>
  </si>
  <si>
    <t>23.02.08</t>
  </si>
  <si>
    <t>Строительство железных дорог, путь и путевое хозяйство</t>
  </si>
  <si>
    <t>23.03.03</t>
  </si>
  <si>
    <t>Эксплуатация транспортно-технологических машин и комплексов</t>
  </si>
  <si>
    <t>23.04.03</t>
  </si>
  <si>
    <t>23.05.01</t>
  </si>
  <si>
    <t>Наземные транспортно-технологические средства</t>
  </si>
  <si>
    <t>23.06.01</t>
  </si>
  <si>
    <t>Техника и технологии наземного транспорта</t>
  </si>
  <si>
    <t>24.00.00</t>
  </si>
  <si>
    <t>АВИАЦИОННАЯ И РАКЕТНО-КОСМИЧЕСКАЯ ТЕХНИКА</t>
  </si>
  <si>
    <t>24.02.01</t>
  </si>
  <si>
    <t>Производство летательных аппаратов</t>
  </si>
  <si>
    <t>24.02.02</t>
  </si>
  <si>
    <t>Производство авиационных двигателей</t>
  </si>
  <si>
    <t>24.02.04</t>
  </si>
  <si>
    <t>Радиотехнические комплексы и системы управления космических летательных аппаратов</t>
  </si>
  <si>
    <t>25.00.00</t>
  </si>
  <si>
    <t>АЭРОНАВИГАЦИЯ И ЭКСПЛУАТАЦИЯ АВИАЦИОННОЙ И РАКЕТНО-КОСМИЧЕСКОЙ ТЕХНИКИ</t>
  </si>
  <si>
    <t>25.02.01</t>
  </si>
  <si>
    <t>Техническая эксплуатация летательных аппаратов и двигателей</t>
  </si>
  <si>
    <t>25.02.02</t>
  </si>
  <si>
    <t>Обслуживание летательных аппаратов горюче-смазочными материалами</t>
  </si>
  <si>
    <t>25.02.03</t>
  </si>
  <si>
    <t>Техническая эксплуатация электрифицированных и пилотажно-навигационных комплексов</t>
  </si>
  <si>
    <t>25.02.04</t>
  </si>
  <si>
    <t>Летная эксплуатация летательных аппаратов</t>
  </si>
  <si>
    <t>25.02.05</t>
  </si>
  <si>
    <t>Управление движением воздушного транспорта</t>
  </si>
  <si>
    <t>25.02.06</t>
  </si>
  <si>
    <t>Производство и обслуживание авиационной техники</t>
  </si>
  <si>
    <t>25.02.07</t>
  </si>
  <si>
    <t>Техническое обслуживание авиационных двигателей</t>
  </si>
  <si>
    <t>25.02.08</t>
  </si>
  <si>
    <t>Эксплуатация беспилотных авиационных систем</t>
  </si>
  <si>
    <t>26.00.00</t>
  </si>
  <si>
    <t>ТЕХНИКА И ТЕХНОЛОГИИ КОРАБЛЕСТРОЕНИЯ И ВОДНОГО ТРАНСПОРТА</t>
  </si>
  <si>
    <t>26.01.01</t>
  </si>
  <si>
    <t>Судостроитель-судоремонтник металлических судов</t>
  </si>
  <si>
    <t>26.01.02</t>
  </si>
  <si>
    <t>Судостроитель-судоремонтник неметаллических судов</t>
  </si>
  <si>
    <t>26.01.03</t>
  </si>
  <si>
    <t>Слесарь-монтажник судовой</t>
  </si>
  <si>
    <t>26.02.01</t>
  </si>
  <si>
    <t>Эксплуатация внутренних водных путей</t>
  </si>
  <si>
    <t>26.02.02</t>
  </si>
  <si>
    <t>Судостроение</t>
  </si>
  <si>
    <t>26.02.03</t>
  </si>
  <si>
    <t>Судовождение</t>
  </si>
  <si>
    <t>26.02.04</t>
  </si>
  <si>
    <t>Монтаж и техническое обслуживание судовых машин и механизмов</t>
  </si>
  <si>
    <t>26.02.05</t>
  </si>
  <si>
    <t>Эксплуатация судовых энергетических установок</t>
  </si>
  <si>
    <t>26.02.06</t>
  </si>
  <si>
    <t>Эксплуатация судового электрооборудования и средств автоматики</t>
  </si>
  <si>
    <t>26.04.01</t>
  </si>
  <si>
    <t>Управление водным транспортом и гидрографическое обеспечение судоходства</t>
  </si>
  <si>
    <t>26.05.05</t>
  </si>
  <si>
    <t>27.00.00</t>
  </si>
  <si>
    <t>УПРАВЛЕНИЕ В ТЕХНИЧЕСКИХ СИСТЕМАХ</t>
  </si>
  <si>
    <t>27.02.01</t>
  </si>
  <si>
    <t>Метрология</t>
  </si>
  <si>
    <t>27.02.02</t>
  </si>
  <si>
    <t>Техническое регулирование и управление качеством</t>
  </si>
  <si>
    <t>27.02.04</t>
  </si>
  <si>
    <t>Автоматические системы управления</t>
  </si>
  <si>
    <t>27.02.07</t>
  </si>
  <si>
    <t>Управление качеством продукции, процессов и услуг (по отраслям)</t>
  </si>
  <si>
    <t>29.00.00</t>
  </si>
  <si>
    <t>ТЕХНОЛОГИИ ЛЕГКОЙ ПРОМЫШЛЕННОСТИ</t>
  </si>
  <si>
    <t>29.02.05</t>
  </si>
  <si>
    <t>Технология текстильных изделий (по видам)</t>
  </si>
  <si>
    <t>29.02.08</t>
  </si>
  <si>
    <t>Технология обработки алмазов</t>
  </si>
  <si>
    <t>29.02.11</t>
  </si>
  <si>
    <t>Полиграфическое производство</t>
  </si>
  <si>
    <t>35.00.00</t>
  </si>
  <si>
    <t>СЕЛЬСКОЕ, ЛЕСНОЕ И РЫБНОЕ ХОЗЯЙСТВО</t>
  </si>
  <si>
    <t>35.01.05</t>
  </si>
  <si>
    <t>Контролер качества материалов и продукции деревообрабатывающего производства</t>
  </si>
  <si>
    <t>35.01.06</t>
  </si>
  <si>
    <t>Машинист машин по производству бумаги и картона</t>
  </si>
  <si>
    <t>35.01.32</t>
  </si>
  <si>
    <t>Мастер по техническому обеспечению рыболовства</t>
  </si>
  <si>
    <t>35.02.02</t>
  </si>
  <si>
    <t>Технология лесозаготовок</t>
  </si>
  <si>
    <t>35.02.07</t>
  </si>
  <si>
    <t>Механизация сельского хозяйства</t>
  </si>
  <si>
    <t>35.02.08</t>
  </si>
  <si>
    <t>Электротехнические системы в агропромышленном комплексе (АПК)</t>
  </si>
  <si>
    <t>35.02.10</t>
  </si>
  <si>
    <t>Обработка водных биоресурсов</t>
  </si>
  <si>
    <t>35.02.11</t>
  </si>
  <si>
    <t>Промышленное рыболовство</t>
  </si>
  <si>
    <t>35.02.16</t>
  </si>
  <si>
    <t>Эксплуатация и ремонт сельскохозяйственной техники и оборудования</t>
  </si>
  <si>
    <t>35.02.18</t>
  </si>
  <si>
    <t>Технология переработки древесины</t>
  </si>
  <si>
    <t>38.00.00</t>
  </si>
  <si>
    <t>ЭКОНОМИКА И УПРАВЛЕНИЕ</t>
  </si>
  <si>
    <t>38.02.01</t>
  </si>
  <si>
    <t>Экономика и бухгалтерский учет (по отраслям)</t>
  </si>
  <si>
    <t>43.00.00</t>
  </si>
  <si>
    <t>СЕРВИС И ТУРИЗМ</t>
  </si>
  <si>
    <t>43.01.04</t>
  </si>
  <si>
    <t>Повар судовой</t>
  </si>
  <si>
    <t>44.00.00</t>
  </si>
  <si>
    <t>ОБРАЗОВАНИЕ И ПЕДАГОГИЧЕСКИЕ НАУКИ</t>
  </si>
  <si>
    <t>44.02.06</t>
  </si>
  <si>
    <t>Профессиональное обучение (по отраслям)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</si>
</sst>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General"/>
  </numFmts>
  <fonts count="12" x14ac:knownFonts="1">
    <font>
      <sz val="8"/>
      <name val="Arial"/>
    </font>
    <font>
      <b/>
      <sz val="11"/>
      <color rgb="FF000000"/>
      <name val="Calibri"/>
      <charset val="204"/>
    </font>
    <font>
      <b/>
      <sz val="16"/>
      <color rgb="FF000000"/>
      <name val="Calibri"/>
      <charset val="204"/>
    </font>
    <font>
      <b/>
      <u/>
      <sz val="11"/>
      <color rgb="FF000000"/>
      <name val="Calibri"/>
      <charset val="204"/>
    </font>
    <font>
      <sz val="11"/>
      <color rgb="FF000000"/>
      <name val="Calibri"/>
      <charset val="204"/>
    </font>
    <font>
      <u/>
      <sz val="11"/>
      <color rgb="FF0000FF"/>
      <name val="Calibri"/>
      <charset val="204"/>
    </font>
    <font>
      <sz val="8"/>
      <color rgb="FF000000"/>
      <name val="Arial"/>
      <charset val="204"/>
    </font>
    <font>
      <b/>
      <sz val="8"/>
      <color rgb="FF000000"/>
      <name val="Arial"/>
      <charset val="204"/>
    </font>
    <font>
      <u/>
      <sz val="8"/>
      <color rgb="FF0000FF"/>
      <name val="Calibri"/>
      <charset val="204"/>
    </font>
    <font>
      <b/>
      <sz val="12"/>
      <name val="Arial"/>
      <family val="2"/>
    </font>
    <font>
      <sz val="10"/>
      <name val="Arial"/>
      <family val="2"/>
    </font>
    <font>
      <u/>
      <sz val="8"/>
      <color theme="10"/>
      <name val="Arial"/>
    </font>
  </fonts>
  <fills count="3">
    <fill>
      <patternFill patternType="none"/>
    </fill>
    <fill>
      <patternFill patternType="gray125"/>
    </fill>
    <fill>
      <patternFill patternType="solid">
        <fgColor rgb="FFFAFAD2"/>
        <bgColor auto="1"/>
      </patternFill>
    </fill>
  </fills>
  <borders count="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s>
  <cellStyleXfs count="2">
    <xf numFmtId="0" fontId="0" fillId="0" borderId="0"/>
    <xf numFmtId="0" fontId="11" fillId="0" borderId="0" applyNumberFormat="0" applyFill="0" applyBorder="0" applyAlignment="0" applyProtection="0"/>
  </cellStyleXfs>
  <cellXfs count="28">
    <xf numFmtId="0" fontId="0" fillId="0" borderId="0" xfId="0"/>
    <xf numFmtId="0" fontId="0" fillId="0" borderId="0" xfId="0"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164" fontId="6" fillId="0" borderId="4" xfId="0" applyNumberFormat="1" applyFont="1" applyBorder="1" applyAlignment="1">
      <alignment horizontal="right" vertical="center" wrapText="1"/>
    </xf>
    <xf numFmtId="0" fontId="6" fillId="0" borderId="4" xfId="0" applyFont="1" applyBorder="1" applyAlignment="1">
      <alignment horizontal="center" vertical="center" wrapText="1"/>
    </xf>
    <xf numFmtId="4" fontId="7" fillId="0" borderId="4" xfId="0" applyNumberFormat="1" applyFont="1" applyBorder="1" applyAlignment="1">
      <alignment horizontal="right" vertical="center" wrapText="1"/>
    </xf>
    <xf numFmtId="0" fontId="6" fillId="0" borderId="4" xfId="0" applyFont="1" applyBorder="1" applyAlignment="1">
      <alignment horizontal="left"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8" fillId="0" borderId="4" xfId="0" applyFont="1" applyBorder="1" applyAlignment="1">
      <alignment horizontal="center" vertical="center" wrapText="1"/>
    </xf>
    <xf numFmtId="2" fontId="7" fillId="0" borderId="4" xfId="0" applyNumberFormat="1" applyFont="1" applyBorder="1" applyAlignment="1">
      <alignment horizontal="right" vertical="center" wrapText="1"/>
    </xf>
    <xf numFmtId="0" fontId="0" fillId="0" borderId="0" xfId="0" applyAlignment="1">
      <alignment horizontal="left"/>
    </xf>
    <xf numFmtId="0" fontId="10" fillId="0" borderId="0" xfId="0" applyFont="1" applyAlignment="1">
      <alignment horizontal="left"/>
    </xf>
    <xf numFmtId="0" fontId="1" fillId="0" borderId="1" xfId="0" applyFont="1" applyBorder="1" applyAlignment="1">
      <alignment horizontal="left" wrapText="1"/>
    </xf>
    <xf numFmtId="0" fontId="2" fillId="0" borderId="2" xfId="0" applyFont="1" applyBorder="1" applyAlignment="1">
      <alignment horizontal="center" vertical="top" wrapText="1"/>
    </xf>
    <xf numFmtId="0" fontId="2" fillId="0" borderId="0" xfId="0" applyFont="1" applyAlignment="1">
      <alignment horizontal="center" vertical="top" wrapText="1"/>
    </xf>
    <xf numFmtId="0" fontId="3" fillId="2" borderId="1" xfId="0" applyFont="1" applyFill="1" applyBorder="1" applyAlignment="1">
      <alignment horizontal="left" vertical="top" wrapText="1"/>
    </xf>
    <xf numFmtId="0" fontId="4" fillId="0" borderId="1" xfId="0" applyFont="1" applyBorder="1" applyAlignment="1">
      <alignment horizontal="left" wrapText="1"/>
    </xf>
    <xf numFmtId="0" fontId="1" fillId="2" borderId="2" xfId="0" applyFont="1" applyFill="1" applyBorder="1" applyAlignment="1">
      <alignment horizontal="left" vertical="top" wrapText="1"/>
    </xf>
    <xf numFmtId="0" fontId="1" fillId="2" borderId="0" xfId="0" applyFont="1" applyFill="1" applyAlignment="1">
      <alignment horizontal="left" vertical="top" wrapText="1"/>
    </xf>
    <xf numFmtId="0" fontId="5"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1" xfId="1" applyBorder="1" applyAlignment="1">
      <alignment horizontal="left" wrapText="1"/>
    </xf>
    <xf numFmtId="0" fontId="11" fillId="0" borderId="4" xfId="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AB272"/>
  <sheetViews>
    <sheetView tabSelected="1" workbookViewId="0">
      <selection sqref="A1:E1"/>
    </sheetView>
  </sheetViews>
  <sheetFormatPr defaultColWidth="10.5" defaultRowHeight="11.45" customHeight="1" x14ac:dyDescent="0.2"/>
  <cols>
    <col min="1" max="1" width="5.83203125" style="1" customWidth="1"/>
    <col min="2" max="2" width="13.83203125" style="1" customWidth="1"/>
    <col min="3" max="3" width="10.5" style="1" customWidth="1"/>
    <col min="4" max="4" width="53.5" style="1" customWidth="1"/>
    <col min="5" max="5" width="52.6640625" style="1" customWidth="1"/>
    <col min="6" max="6" width="21" style="1" customWidth="1"/>
    <col min="7" max="7" width="13" style="1" customWidth="1"/>
    <col min="8" max="8" width="19.33203125" style="1" customWidth="1"/>
    <col min="9" max="9" width="33.6640625" style="1" customWidth="1"/>
    <col min="10" max="10" width="6.33203125" style="1" customWidth="1"/>
    <col min="11" max="11" width="8.5" style="1" customWidth="1"/>
    <col min="12" max="12" width="8.1640625" style="1" customWidth="1"/>
    <col min="13" max="13" width="21.1640625" style="1" customWidth="1"/>
    <col min="14" max="14" width="43.5" style="1" customWidth="1"/>
    <col min="15" max="15" width="35.5" style="1" customWidth="1"/>
    <col min="16" max="16" width="34" style="1" customWidth="1"/>
    <col min="17" max="17" width="38.1640625" style="1" customWidth="1"/>
    <col min="18" max="19" width="10.5" style="1" customWidth="1"/>
    <col min="20" max="20" width="15.33203125" style="1" customWidth="1"/>
    <col min="21" max="21" width="15.1640625" style="1" customWidth="1"/>
    <col min="22" max="22" width="20.33203125" style="1" customWidth="1"/>
    <col min="23" max="23" width="55.83203125" style="1" customWidth="1"/>
    <col min="24" max="27" width="10.5" style="1" customWidth="1"/>
    <col min="28" max="28" width="45.5" style="1" customWidth="1"/>
  </cols>
  <sheetData>
    <row r="1" spans="1:28" s="1" customFormat="1" ht="15" customHeight="1" x14ac:dyDescent="0.25">
      <c r="A1" s="16" t="s">
        <v>0</v>
      </c>
      <c r="B1" s="16"/>
      <c r="C1" s="16"/>
      <c r="D1" s="16"/>
      <c r="E1" s="16"/>
      <c r="F1" s="17" t="s">
        <v>1</v>
      </c>
      <c r="G1" s="17"/>
      <c r="H1" s="17"/>
      <c r="I1" s="17"/>
      <c r="J1" s="19" t="s">
        <v>2</v>
      </c>
      <c r="K1" s="19"/>
      <c r="L1" s="19"/>
      <c r="M1" s="19"/>
      <c r="N1" s="19"/>
      <c r="O1" s="19"/>
    </row>
    <row r="2" spans="1:28" s="1" customFormat="1" ht="15" customHeight="1" x14ac:dyDescent="0.25">
      <c r="A2" s="20" t="s">
        <v>3</v>
      </c>
      <c r="B2" s="20"/>
      <c r="C2" s="20"/>
      <c r="D2" s="20"/>
      <c r="E2" s="20"/>
      <c r="F2" s="18"/>
      <c r="G2" s="18"/>
      <c r="H2" s="18"/>
      <c r="I2" s="18"/>
      <c r="J2" s="21" t="s">
        <v>4</v>
      </c>
      <c r="K2" s="21"/>
      <c r="L2" s="21"/>
      <c r="M2" s="21"/>
      <c r="N2" s="21"/>
      <c r="O2" s="21"/>
    </row>
    <row r="3" spans="1:28" s="1" customFormat="1" ht="15" customHeight="1" x14ac:dyDescent="0.25">
      <c r="A3" s="20" t="s">
        <v>5</v>
      </c>
      <c r="B3" s="20"/>
      <c r="C3" s="20"/>
      <c r="D3" s="20"/>
      <c r="E3" s="20"/>
      <c r="F3" s="18"/>
      <c r="G3" s="18"/>
      <c r="H3" s="18"/>
      <c r="I3" s="18"/>
      <c r="J3" s="22"/>
      <c r="K3" s="22"/>
      <c r="L3" s="22"/>
      <c r="M3" s="22"/>
      <c r="N3" s="22"/>
      <c r="O3" s="22"/>
    </row>
    <row r="4" spans="1:28" s="1" customFormat="1" ht="15" customHeight="1" x14ac:dyDescent="0.25">
      <c r="A4" s="26" t="str">
        <f>HYPERLINK("mailto:books@infra-m.ru", "mailto:books@infra-m.ru")</f>
        <v>mailto:books@infra-m.ru</v>
      </c>
      <c r="B4" s="23"/>
      <c r="C4" s="23"/>
      <c r="D4" s="23"/>
      <c r="E4" s="23"/>
      <c r="F4" s="18"/>
      <c r="G4" s="18"/>
      <c r="H4" s="18"/>
      <c r="I4" s="18"/>
      <c r="J4" s="22"/>
      <c r="K4" s="22"/>
      <c r="L4" s="22"/>
      <c r="M4" s="22"/>
      <c r="N4" s="22"/>
      <c r="O4" s="22"/>
    </row>
    <row r="5" spans="1:28" s="1" customFormat="1" ht="15" customHeight="1" x14ac:dyDescent="0.25">
      <c r="A5" s="26" t="str">
        <f>HYPERLINK("https://infra-m.ru", "https://infra-m.ru")</f>
        <v>https://infra-m.ru</v>
      </c>
      <c r="B5" s="23"/>
      <c r="C5" s="23"/>
      <c r="D5" s="23"/>
      <c r="E5" s="23"/>
      <c r="F5" s="18"/>
      <c r="G5" s="18"/>
      <c r="H5" s="18"/>
      <c r="I5" s="18"/>
      <c r="J5" s="22"/>
      <c r="K5" s="22"/>
      <c r="L5" s="22"/>
      <c r="M5" s="22"/>
      <c r="N5" s="22"/>
      <c r="O5" s="22"/>
    </row>
    <row r="6" spans="1:28" s="1" customFormat="1" ht="11.1" customHeight="1" x14ac:dyDescent="0.2"/>
    <row r="7" spans="1:28" s="2" customFormat="1" ht="21.95" customHeight="1" x14ac:dyDescent="0.2">
      <c r="A7" s="3" t="s">
        <v>6</v>
      </c>
      <c r="B7" s="3" t="s">
        <v>7</v>
      </c>
      <c r="C7" s="3" t="s">
        <v>8</v>
      </c>
      <c r="D7" s="3" t="s">
        <v>9</v>
      </c>
      <c r="E7" s="3" t="s">
        <v>10</v>
      </c>
      <c r="F7" s="3" t="s">
        <v>11</v>
      </c>
      <c r="G7" s="3" t="s">
        <v>12</v>
      </c>
      <c r="H7" s="3" t="s">
        <v>13</v>
      </c>
      <c r="I7" s="3" t="s">
        <v>14</v>
      </c>
      <c r="J7" s="3" t="s">
        <v>15</v>
      </c>
      <c r="K7" s="3" t="s">
        <v>16</v>
      </c>
      <c r="L7" s="3" t="s">
        <v>17</v>
      </c>
      <c r="M7" s="3" t="s">
        <v>18</v>
      </c>
      <c r="N7" s="3" t="s">
        <v>19</v>
      </c>
      <c r="O7" s="3" t="s">
        <v>20</v>
      </c>
      <c r="P7" s="3" t="s">
        <v>21</v>
      </c>
      <c r="Q7" s="3" t="s">
        <v>22</v>
      </c>
      <c r="R7" s="3" t="s">
        <v>23</v>
      </c>
      <c r="S7" s="3" t="s">
        <v>24</v>
      </c>
      <c r="T7" s="3" t="s">
        <v>25</v>
      </c>
      <c r="U7" s="3" t="s">
        <v>26</v>
      </c>
      <c r="V7" s="3" t="s">
        <v>27</v>
      </c>
      <c r="W7" s="3" t="s">
        <v>28</v>
      </c>
      <c r="X7" s="3" t="s">
        <v>29</v>
      </c>
      <c r="Y7" s="3" t="s">
        <v>30</v>
      </c>
      <c r="Z7" s="3" t="s">
        <v>31</v>
      </c>
      <c r="AA7" s="3" t="s">
        <v>32</v>
      </c>
      <c r="AB7" s="3" t="s">
        <v>33</v>
      </c>
    </row>
    <row r="8" spans="1:28" s="4" customFormat="1" ht="51.95" customHeight="1" x14ac:dyDescent="0.2">
      <c r="A8" s="5">
        <v>0</v>
      </c>
      <c r="B8" s="6" t="s">
        <v>34</v>
      </c>
      <c r="C8" s="7">
        <v>1220</v>
      </c>
      <c r="D8" s="8" t="s">
        <v>35</v>
      </c>
      <c r="E8" s="8" t="s">
        <v>36</v>
      </c>
      <c r="F8" s="8" t="s">
        <v>37</v>
      </c>
      <c r="G8" s="6" t="s">
        <v>38</v>
      </c>
      <c r="H8" s="6" t="s">
        <v>39</v>
      </c>
      <c r="I8" s="8" t="s">
        <v>40</v>
      </c>
      <c r="J8" s="9">
        <v>1</v>
      </c>
      <c r="K8" s="9">
        <v>264</v>
      </c>
      <c r="L8" s="9">
        <v>2023</v>
      </c>
      <c r="M8" s="8" t="s">
        <v>41</v>
      </c>
      <c r="N8" s="8" t="s">
        <v>42</v>
      </c>
      <c r="O8" s="8" t="s">
        <v>43</v>
      </c>
      <c r="P8" s="6" t="s">
        <v>44</v>
      </c>
      <c r="Q8" s="8" t="s">
        <v>45</v>
      </c>
      <c r="R8" s="10" t="s">
        <v>46</v>
      </c>
      <c r="S8" s="11" t="s">
        <v>47</v>
      </c>
      <c r="T8" s="6"/>
      <c r="U8" s="12"/>
      <c r="V8" s="27" t="str">
        <f>HYPERLINK("https://znanium.ru/catalog/product/1912943", "Ознакомиться")</f>
        <v>Ознакомиться</v>
      </c>
      <c r="W8" s="8" t="s">
        <v>48</v>
      </c>
      <c r="X8" s="6"/>
      <c r="Y8" s="6"/>
      <c r="Z8" s="6"/>
      <c r="AA8" s="6" t="s">
        <v>49</v>
      </c>
      <c r="AB8" s="8" t="s">
        <v>50</v>
      </c>
    </row>
    <row r="9" spans="1:28" s="4" customFormat="1" ht="51.95" customHeight="1" x14ac:dyDescent="0.2">
      <c r="A9" s="5">
        <v>0</v>
      </c>
      <c r="B9" s="6" t="s">
        <v>51</v>
      </c>
      <c r="C9" s="7">
        <v>1034</v>
      </c>
      <c r="D9" s="8" t="s">
        <v>52</v>
      </c>
      <c r="E9" s="8" t="s">
        <v>53</v>
      </c>
      <c r="F9" s="8" t="s">
        <v>54</v>
      </c>
      <c r="G9" s="6" t="s">
        <v>38</v>
      </c>
      <c r="H9" s="6" t="s">
        <v>55</v>
      </c>
      <c r="I9" s="8" t="s">
        <v>40</v>
      </c>
      <c r="J9" s="9">
        <v>1</v>
      </c>
      <c r="K9" s="9">
        <v>224</v>
      </c>
      <c r="L9" s="9">
        <v>2024</v>
      </c>
      <c r="M9" s="8" t="s">
        <v>56</v>
      </c>
      <c r="N9" s="8" t="s">
        <v>42</v>
      </c>
      <c r="O9" s="8" t="s">
        <v>43</v>
      </c>
      <c r="P9" s="6" t="s">
        <v>44</v>
      </c>
      <c r="Q9" s="8" t="s">
        <v>45</v>
      </c>
      <c r="R9" s="10" t="s">
        <v>57</v>
      </c>
      <c r="S9" s="11" t="s">
        <v>58</v>
      </c>
      <c r="T9" s="6"/>
      <c r="U9" s="12"/>
      <c r="V9" s="27" t="str">
        <f>HYPERLINK("https://znanium.ru/catalog/product/1117207", "Ознакомиться")</f>
        <v>Ознакомиться</v>
      </c>
      <c r="W9" s="8" t="s">
        <v>59</v>
      </c>
      <c r="X9" s="6"/>
      <c r="Y9" s="6"/>
      <c r="Z9" s="6" t="s">
        <v>60</v>
      </c>
      <c r="AA9" s="6" t="s">
        <v>61</v>
      </c>
      <c r="AB9" s="8" t="s">
        <v>62</v>
      </c>
    </row>
    <row r="10" spans="1:28" s="4" customFormat="1" ht="51.95" customHeight="1" x14ac:dyDescent="0.2">
      <c r="A10" s="5">
        <v>0</v>
      </c>
      <c r="B10" s="6" t="s">
        <v>63</v>
      </c>
      <c r="C10" s="13">
        <v>754</v>
      </c>
      <c r="D10" s="8" t="s">
        <v>64</v>
      </c>
      <c r="E10" s="8" t="s">
        <v>65</v>
      </c>
      <c r="F10" s="8" t="s">
        <v>66</v>
      </c>
      <c r="G10" s="6" t="s">
        <v>67</v>
      </c>
      <c r="H10" s="6" t="s">
        <v>55</v>
      </c>
      <c r="I10" s="8" t="s">
        <v>40</v>
      </c>
      <c r="J10" s="9">
        <v>1</v>
      </c>
      <c r="K10" s="9">
        <v>161</v>
      </c>
      <c r="L10" s="9">
        <v>2024</v>
      </c>
      <c r="M10" s="8" t="s">
        <v>68</v>
      </c>
      <c r="N10" s="8" t="s">
        <v>42</v>
      </c>
      <c r="O10" s="8" t="s">
        <v>43</v>
      </c>
      <c r="P10" s="6" t="s">
        <v>44</v>
      </c>
      <c r="Q10" s="8" t="s">
        <v>45</v>
      </c>
      <c r="R10" s="10" t="s">
        <v>69</v>
      </c>
      <c r="S10" s="11" t="s">
        <v>70</v>
      </c>
      <c r="T10" s="6"/>
      <c r="U10" s="12"/>
      <c r="V10" s="27" t="str">
        <f>HYPERLINK("https://znanium.ru/catalog/product/1895498", "Ознакомиться")</f>
        <v>Ознакомиться</v>
      </c>
      <c r="W10" s="8" t="s">
        <v>71</v>
      </c>
      <c r="X10" s="6"/>
      <c r="Y10" s="6"/>
      <c r="Z10" s="6" t="s">
        <v>60</v>
      </c>
      <c r="AA10" s="6" t="s">
        <v>72</v>
      </c>
      <c r="AB10" s="8" t="s">
        <v>73</v>
      </c>
    </row>
    <row r="11" spans="1:28" s="4" customFormat="1" ht="51.95" customHeight="1" x14ac:dyDescent="0.2">
      <c r="A11" s="5">
        <v>0</v>
      </c>
      <c r="B11" s="6" t="s">
        <v>74</v>
      </c>
      <c r="C11" s="13">
        <v>810</v>
      </c>
      <c r="D11" s="8" t="s">
        <v>75</v>
      </c>
      <c r="E11" s="8" t="s">
        <v>76</v>
      </c>
      <c r="F11" s="8" t="s">
        <v>77</v>
      </c>
      <c r="G11" s="6" t="s">
        <v>78</v>
      </c>
      <c r="H11" s="6" t="s">
        <v>39</v>
      </c>
      <c r="I11" s="8" t="s">
        <v>79</v>
      </c>
      <c r="J11" s="9">
        <v>1</v>
      </c>
      <c r="K11" s="9">
        <v>175</v>
      </c>
      <c r="L11" s="9">
        <v>2024</v>
      </c>
      <c r="M11" s="8" t="s">
        <v>80</v>
      </c>
      <c r="N11" s="8" t="s">
        <v>42</v>
      </c>
      <c r="O11" s="8" t="s">
        <v>81</v>
      </c>
      <c r="P11" s="6" t="s">
        <v>82</v>
      </c>
      <c r="Q11" s="8" t="s">
        <v>83</v>
      </c>
      <c r="R11" s="10" t="s">
        <v>84</v>
      </c>
      <c r="S11" s="11"/>
      <c r="T11" s="6"/>
      <c r="U11" s="12"/>
      <c r="V11" s="27" t="str">
        <f>HYPERLINK("https://znanium.ru/catalog/product/2125657", "Ознакомиться")</f>
        <v>Ознакомиться</v>
      </c>
      <c r="W11" s="8" t="s">
        <v>85</v>
      </c>
      <c r="X11" s="6"/>
      <c r="Y11" s="6"/>
      <c r="Z11" s="6"/>
      <c r="AA11" s="6" t="s">
        <v>49</v>
      </c>
      <c r="AB11" s="8" t="s">
        <v>86</v>
      </c>
    </row>
    <row r="12" spans="1:28" s="4" customFormat="1" ht="51.95" customHeight="1" x14ac:dyDescent="0.2">
      <c r="A12" s="5">
        <v>0</v>
      </c>
      <c r="B12" s="6" t="s">
        <v>87</v>
      </c>
      <c r="C12" s="13">
        <v>864.9</v>
      </c>
      <c r="D12" s="8" t="s">
        <v>88</v>
      </c>
      <c r="E12" s="8" t="s">
        <v>89</v>
      </c>
      <c r="F12" s="8" t="s">
        <v>90</v>
      </c>
      <c r="G12" s="6" t="s">
        <v>67</v>
      </c>
      <c r="H12" s="6" t="s">
        <v>91</v>
      </c>
      <c r="I12" s="8"/>
      <c r="J12" s="9">
        <v>1</v>
      </c>
      <c r="K12" s="9">
        <v>228</v>
      </c>
      <c r="L12" s="9">
        <v>2022</v>
      </c>
      <c r="M12" s="8" t="s">
        <v>92</v>
      </c>
      <c r="N12" s="8" t="s">
        <v>42</v>
      </c>
      <c r="O12" s="8" t="s">
        <v>43</v>
      </c>
      <c r="P12" s="6" t="s">
        <v>93</v>
      </c>
      <c r="Q12" s="8" t="s">
        <v>94</v>
      </c>
      <c r="R12" s="10" t="s">
        <v>95</v>
      </c>
      <c r="S12" s="11"/>
      <c r="T12" s="6"/>
      <c r="U12" s="12"/>
      <c r="V12" s="27" t="str">
        <f>HYPERLINK("https://znanium.ru/catalog/product/1851680", "Ознакомиться")</f>
        <v>Ознакомиться</v>
      </c>
      <c r="W12" s="8" t="s">
        <v>96</v>
      </c>
      <c r="X12" s="6"/>
      <c r="Y12" s="6"/>
      <c r="Z12" s="6"/>
      <c r="AA12" s="6" t="s">
        <v>97</v>
      </c>
      <c r="AB12" s="8" t="s">
        <v>98</v>
      </c>
    </row>
    <row r="13" spans="1:28" s="4" customFormat="1" ht="51.95" customHeight="1" x14ac:dyDescent="0.2">
      <c r="A13" s="5">
        <v>0</v>
      </c>
      <c r="B13" s="6" t="s">
        <v>99</v>
      </c>
      <c r="C13" s="13">
        <v>930</v>
      </c>
      <c r="D13" s="8" t="s">
        <v>100</v>
      </c>
      <c r="E13" s="8" t="s">
        <v>101</v>
      </c>
      <c r="F13" s="8" t="s">
        <v>102</v>
      </c>
      <c r="G13" s="6" t="s">
        <v>38</v>
      </c>
      <c r="H13" s="6" t="s">
        <v>39</v>
      </c>
      <c r="I13" s="8" t="s">
        <v>103</v>
      </c>
      <c r="J13" s="9">
        <v>1</v>
      </c>
      <c r="K13" s="9">
        <v>196</v>
      </c>
      <c r="L13" s="9">
        <v>2024</v>
      </c>
      <c r="M13" s="8" t="s">
        <v>104</v>
      </c>
      <c r="N13" s="8" t="s">
        <v>42</v>
      </c>
      <c r="O13" s="8" t="s">
        <v>43</v>
      </c>
      <c r="P13" s="6" t="s">
        <v>44</v>
      </c>
      <c r="Q13" s="8" t="s">
        <v>105</v>
      </c>
      <c r="R13" s="10" t="s">
        <v>106</v>
      </c>
      <c r="S13" s="11" t="s">
        <v>107</v>
      </c>
      <c r="T13" s="6"/>
      <c r="U13" s="12"/>
      <c r="V13" s="27" t="str">
        <f>HYPERLINK("https://znanium.ru/catalog/product/2073481", "Ознакомиться")</f>
        <v>Ознакомиться</v>
      </c>
      <c r="W13" s="8" t="s">
        <v>108</v>
      </c>
      <c r="X13" s="6"/>
      <c r="Y13" s="6"/>
      <c r="Z13" s="6"/>
      <c r="AA13" s="6" t="s">
        <v>109</v>
      </c>
      <c r="AB13" s="8" t="s">
        <v>110</v>
      </c>
    </row>
    <row r="14" spans="1:28" s="4" customFormat="1" ht="51.95" customHeight="1" x14ac:dyDescent="0.2">
      <c r="A14" s="5">
        <v>0</v>
      </c>
      <c r="B14" s="6" t="s">
        <v>111</v>
      </c>
      <c r="C14" s="7">
        <v>1870</v>
      </c>
      <c r="D14" s="8" t="s">
        <v>112</v>
      </c>
      <c r="E14" s="8" t="s">
        <v>113</v>
      </c>
      <c r="F14" s="8" t="s">
        <v>114</v>
      </c>
      <c r="G14" s="6" t="s">
        <v>38</v>
      </c>
      <c r="H14" s="6" t="s">
        <v>39</v>
      </c>
      <c r="I14" s="8" t="s">
        <v>40</v>
      </c>
      <c r="J14" s="9">
        <v>1</v>
      </c>
      <c r="K14" s="9">
        <v>416</v>
      </c>
      <c r="L14" s="9">
        <v>2023</v>
      </c>
      <c r="M14" s="8" t="s">
        <v>115</v>
      </c>
      <c r="N14" s="8" t="s">
        <v>42</v>
      </c>
      <c r="O14" s="8" t="s">
        <v>43</v>
      </c>
      <c r="P14" s="6" t="s">
        <v>44</v>
      </c>
      <c r="Q14" s="8" t="s">
        <v>45</v>
      </c>
      <c r="R14" s="10" t="s">
        <v>116</v>
      </c>
      <c r="S14" s="11" t="s">
        <v>117</v>
      </c>
      <c r="T14" s="6"/>
      <c r="U14" s="12"/>
      <c r="V14" s="27" t="str">
        <f>HYPERLINK("https://znanium.ru/catalog/product/1915372", "Ознакомиться")</f>
        <v>Ознакомиться</v>
      </c>
      <c r="W14" s="8" t="s">
        <v>118</v>
      </c>
      <c r="X14" s="6"/>
      <c r="Y14" s="6"/>
      <c r="Z14" s="6" t="s">
        <v>119</v>
      </c>
      <c r="AA14" s="6" t="s">
        <v>120</v>
      </c>
      <c r="AB14" s="8" t="s">
        <v>121</v>
      </c>
    </row>
    <row r="15" spans="1:28" s="4" customFormat="1" ht="51.95" customHeight="1" x14ac:dyDescent="0.2">
      <c r="A15" s="5">
        <v>0</v>
      </c>
      <c r="B15" s="6" t="s">
        <v>122</v>
      </c>
      <c r="C15" s="7">
        <v>1450</v>
      </c>
      <c r="D15" s="8" t="s">
        <v>123</v>
      </c>
      <c r="E15" s="8" t="s">
        <v>124</v>
      </c>
      <c r="F15" s="8" t="s">
        <v>125</v>
      </c>
      <c r="G15" s="6" t="s">
        <v>38</v>
      </c>
      <c r="H15" s="6" t="s">
        <v>55</v>
      </c>
      <c r="I15" s="8" t="s">
        <v>126</v>
      </c>
      <c r="J15" s="9">
        <v>1</v>
      </c>
      <c r="K15" s="9">
        <v>232</v>
      </c>
      <c r="L15" s="9">
        <v>2024</v>
      </c>
      <c r="M15" s="8" t="s">
        <v>127</v>
      </c>
      <c r="N15" s="8" t="s">
        <v>42</v>
      </c>
      <c r="O15" s="8" t="s">
        <v>43</v>
      </c>
      <c r="P15" s="6" t="s">
        <v>44</v>
      </c>
      <c r="Q15" s="8" t="s">
        <v>45</v>
      </c>
      <c r="R15" s="10" t="s">
        <v>128</v>
      </c>
      <c r="S15" s="11" t="s">
        <v>129</v>
      </c>
      <c r="T15" s="6"/>
      <c r="U15" s="12"/>
      <c r="V15" s="27" t="str">
        <f>HYPERLINK("https://znanium.ru/catalog/product/2131627", "Ознакомиться")</f>
        <v>Ознакомиться</v>
      </c>
      <c r="W15" s="8" t="s">
        <v>130</v>
      </c>
      <c r="X15" s="6"/>
      <c r="Y15" s="6"/>
      <c r="Z15" s="6"/>
      <c r="AA15" s="6" t="s">
        <v>131</v>
      </c>
      <c r="AB15" s="8" t="s">
        <v>132</v>
      </c>
    </row>
    <row r="16" spans="1:28" s="4" customFormat="1" ht="51.95" customHeight="1" x14ac:dyDescent="0.2">
      <c r="A16" s="5">
        <v>0</v>
      </c>
      <c r="B16" s="6" t="s">
        <v>133</v>
      </c>
      <c r="C16" s="13">
        <v>414</v>
      </c>
      <c r="D16" s="8" t="s">
        <v>134</v>
      </c>
      <c r="E16" s="8" t="s">
        <v>135</v>
      </c>
      <c r="F16" s="8" t="s">
        <v>125</v>
      </c>
      <c r="G16" s="6" t="s">
        <v>78</v>
      </c>
      <c r="H16" s="6" t="s">
        <v>55</v>
      </c>
      <c r="I16" s="8" t="s">
        <v>40</v>
      </c>
      <c r="J16" s="9">
        <v>1</v>
      </c>
      <c r="K16" s="9">
        <v>72</v>
      </c>
      <c r="L16" s="9">
        <v>2024</v>
      </c>
      <c r="M16" s="8" t="s">
        <v>136</v>
      </c>
      <c r="N16" s="8" t="s">
        <v>42</v>
      </c>
      <c r="O16" s="8" t="s">
        <v>43</v>
      </c>
      <c r="P16" s="6" t="s">
        <v>44</v>
      </c>
      <c r="Q16" s="8" t="s">
        <v>45</v>
      </c>
      <c r="R16" s="10" t="s">
        <v>137</v>
      </c>
      <c r="S16" s="11" t="s">
        <v>138</v>
      </c>
      <c r="T16" s="6"/>
      <c r="U16" s="12"/>
      <c r="V16" s="27" t="str">
        <f>HYPERLINK("https://znanium.ru/catalog/product/1190665", "Ознакомиться")</f>
        <v>Ознакомиться</v>
      </c>
      <c r="W16" s="8" t="s">
        <v>130</v>
      </c>
      <c r="X16" s="6"/>
      <c r="Y16" s="6"/>
      <c r="Z16" s="6" t="s">
        <v>60</v>
      </c>
      <c r="AA16" s="6" t="s">
        <v>72</v>
      </c>
      <c r="AB16" s="8" t="s">
        <v>139</v>
      </c>
    </row>
    <row r="17" spans="1:28" s="4" customFormat="1" ht="51.95" customHeight="1" x14ac:dyDescent="0.2">
      <c r="A17" s="5">
        <v>0</v>
      </c>
      <c r="B17" s="6" t="s">
        <v>140</v>
      </c>
      <c r="C17" s="7">
        <v>1312</v>
      </c>
      <c r="D17" s="8" t="s">
        <v>141</v>
      </c>
      <c r="E17" s="8" t="s">
        <v>142</v>
      </c>
      <c r="F17" s="8" t="s">
        <v>143</v>
      </c>
      <c r="G17" s="6" t="s">
        <v>38</v>
      </c>
      <c r="H17" s="6" t="s">
        <v>144</v>
      </c>
      <c r="I17" s="8" t="s">
        <v>126</v>
      </c>
      <c r="J17" s="9">
        <v>1</v>
      </c>
      <c r="K17" s="9">
        <v>224</v>
      </c>
      <c r="L17" s="9">
        <v>2023</v>
      </c>
      <c r="M17" s="8" t="s">
        <v>145</v>
      </c>
      <c r="N17" s="8" t="s">
        <v>42</v>
      </c>
      <c r="O17" s="8" t="s">
        <v>43</v>
      </c>
      <c r="P17" s="6" t="s">
        <v>44</v>
      </c>
      <c r="Q17" s="8" t="s">
        <v>45</v>
      </c>
      <c r="R17" s="10" t="s">
        <v>146</v>
      </c>
      <c r="S17" s="11" t="s">
        <v>147</v>
      </c>
      <c r="T17" s="6"/>
      <c r="U17" s="12"/>
      <c r="V17" s="27" t="str">
        <f>HYPERLINK("https://znanium.ru/catalog/product/1832153", "Ознакомиться")</f>
        <v>Ознакомиться</v>
      </c>
      <c r="W17" s="8" t="s">
        <v>148</v>
      </c>
      <c r="X17" s="6"/>
      <c r="Y17" s="6"/>
      <c r="Z17" s="6"/>
      <c r="AA17" s="6" t="s">
        <v>149</v>
      </c>
      <c r="AB17" s="8" t="s">
        <v>150</v>
      </c>
    </row>
    <row r="18" spans="1:28" s="4" customFormat="1" ht="51.95" customHeight="1" x14ac:dyDescent="0.2">
      <c r="A18" s="5">
        <v>0</v>
      </c>
      <c r="B18" s="6" t="s">
        <v>151</v>
      </c>
      <c r="C18" s="7">
        <v>2444</v>
      </c>
      <c r="D18" s="8" t="s">
        <v>152</v>
      </c>
      <c r="E18" s="8" t="s">
        <v>153</v>
      </c>
      <c r="F18" s="8" t="s">
        <v>154</v>
      </c>
      <c r="G18" s="6" t="s">
        <v>67</v>
      </c>
      <c r="H18" s="6" t="s">
        <v>155</v>
      </c>
      <c r="I18" s="8"/>
      <c r="J18" s="9">
        <v>1</v>
      </c>
      <c r="K18" s="9">
        <v>512</v>
      </c>
      <c r="L18" s="9">
        <v>2024</v>
      </c>
      <c r="M18" s="8" t="s">
        <v>156</v>
      </c>
      <c r="N18" s="8" t="s">
        <v>42</v>
      </c>
      <c r="O18" s="8" t="s">
        <v>43</v>
      </c>
      <c r="P18" s="6" t="s">
        <v>93</v>
      </c>
      <c r="Q18" s="8" t="s">
        <v>45</v>
      </c>
      <c r="R18" s="10" t="s">
        <v>157</v>
      </c>
      <c r="S18" s="11"/>
      <c r="T18" s="6"/>
      <c r="U18" s="12"/>
      <c r="V18" s="12"/>
      <c r="W18" s="8"/>
      <c r="X18" s="6"/>
      <c r="Y18" s="6"/>
      <c r="Z18" s="6"/>
      <c r="AA18" s="6" t="s">
        <v>158</v>
      </c>
      <c r="AB18" s="8" t="s">
        <v>159</v>
      </c>
    </row>
    <row r="19" spans="1:28" s="4" customFormat="1" ht="51.95" customHeight="1" x14ac:dyDescent="0.2">
      <c r="A19" s="5">
        <v>0</v>
      </c>
      <c r="B19" s="6" t="s">
        <v>160</v>
      </c>
      <c r="C19" s="7">
        <v>1284</v>
      </c>
      <c r="D19" s="8" t="s">
        <v>161</v>
      </c>
      <c r="E19" s="8" t="s">
        <v>162</v>
      </c>
      <c r="F19" s="8" t="s">
        <v>163</v>
      </c>
      <c r="G19" s="6" t="s">
        <v>38</v>
      </c>
      <c r="H19" s="6" t="s">
        <v>39</v>
      </c>
      <c r="I19" s="8" t="s">
        <v>40</v>
      </c>
      <c r="J19" s="9">
        <v>1</v>
      </c>
      <c r="K19" s="9">
        <v>284</v>
      </c>
      <c r="L19" s="9">
        <v>2023</v>
      </c>
      <c r="M19" s="8" t="s">
        <v>164</v>
      </c>
      <c r="N19" s="8" t="s">
        <v>42</v>
      </c>
      <c r="O19" s="8" t="s">
        <v>165</v>
      </c>
      <c r="P19" s="6" t="s">
        <v>44</v>
      </c>
      <c r="Q19" s="8" t="s">
        <v>45</v>
      </c>
      <c r="R19" s="10" t="s">
        <v>166</v>
      </c>
      <c r="S19" s="11" t="s">
        <v>167</v>
      </c>
      <c r="T19" s="6"/>
      <c r="U19" s="12"/>
      <c r="V19" s="27" t="str">
        <f>HYPERLINK("https://znanium.ru/catalog/product/1045095", "Ознакомиться")</f>
        <v>Ознакомиться</v>
      </c>
      <c r="W19" s="8" t="s">
        <v>168</v>
      </c>
      <c r="X19" s="6"/>
      <c r="Y19" s="6"/>
      <c r="Z19" s="6" t="s">
        <v>60</v>
      </c>
      <c r="AA19" s="6" t="s">
        <v>169</v>
      </c>
      <c r="AB19" s="8" t="s">
        <v>170</v>
      </c>
    </row>
    <row r="20" spans="1:28" s="4" customFormat="1" ht="51.95" customHeight="1" x14ac:dyDescent="0.2">
      <c r="A20" s="5">
        <v>0</v>
      </c>
      <c r="B20" s="6" t="s">
        <v>171</v>
      </c>
      <c r="C20" s="7">
        <v>1454.9</v>
      </c>
      <c r="D20" s="8" t="s">
        <v>172</v>
      </c>
      <c r="E20" s="8" t="s">
        <v>173</v>
      </c>
      <c r="F20" s="8" t="s">
        <v>174</v>
      </c>
      <c r="G20" s="6" t="s">
        <v>67</v>
      </c>
      <c r="H20" s="6" t="s">
        <v>55</v>
      </c>
      <c r="I20" s="8" t="s">
        <v>175</v>
      </c>
      <c r="J20" s="9">
        <v>1</v>
      </c>
      <c r="K20" s="9">
        <v>384</v>
      </c>
      <c r="L20" s="9">
        <v>2022</v>
      </c>
      <c r="M20" s="8" t="s">
        <v>176</v>
      </c>
      <c r="N20" s="8" t="s">
        <v>42</v>
      </c>
      <c r="O20" s="8" t="s">
        <v>43</v>
      </c>
      <c r="P20" s="6" t="s">
        <v>44</v>
      </c>
      <c r="Q20" s="8" t="s">
        <v>177</v>
      </c>
      <c r="R20" s="10" t="s">
        <v>178</v>
      </c>
      <c r="S20" s="11"/>
      <c r="T20" s="6"/>
      <c r="U20" s="12"/>
      <c r="V20" s="27" t="str">
        <f>HYPERLINK("https://znanium.ru/catalog/product/1062091", "Ознакомиться")</f>
        <v>Ознакомиться</v>
      </c>
      <c r="W20" s="8" t="s">
        <v>179</v>
      </c>
      <c r="X20" s="6"/>
      <c r="Y20" s="6"/>
      <c r="Z20" s="6"/>
      <c r="AA20" s="6" t="s">
        <v>180</v>
      </c>
      <c r="AB20" s="8" t="s">
        <v>181</v>
      </c>
    </row>
    <row r="21" spans="1:28" s="4" customFormat="1" ht="51.95" customHeight="1" x14ac:dyDescent="0.2">
      <c r="A21" s="5">
        <v>0</v>
      </c>
      <c r="B21" s="6" t="s">
        <v>182</v>
      </c>
      <c r="C21" s="7">
        <v>2400</v>
      </c>
      <c r="D21" s="8" t="s">
        <v>183</v>
      </c>
      <c r="E21" s="8" t="s">
        <v>184</v>
      </c>
      <c r="F21" s="8" t="s">
        <v>185</v>
      </c>
      <c r="G21" s="6" t="s">
        <v>67</v>
      </c>
      <c r="H21" s="6" t="s">
        <v>39</v>
      </c>
      <c r="I21" s="8" t="s">
        <v>40</v>
      </c>
      <c r="J21" s="9">
        <v>1</v>
      </c>
      <c r="K21" s="9">
        <v>480</v>
      </c>
      <c r="L21" s="9">
        <v>2025</v>
      </c>
      <c r="M21" s="8" t="s">
        <v>186</v>
      </c>
      <c r="N21" s="8" t="s">
        <v>42</v>
      </c>
      <c r="O21" s="8" t="s">
        <v>43</v>
      </c>
      <c r="P21" s="6" t="s">
        <v>44</v>
      </c>
      <c r="Q21" s="8" t="s">
        <v>45</v>
      </c>
      <c r="R21" s="10" t="s">
        <v>187</v>
      </c>
      <c r="S21" s="11" t="s">
        <v>188</v>
      </c>
      <c r="T21" s="6"/>
      <c r="U21" s="12"/>
      <c r="V21" s="27" t="str">
        <f>HYPERLINK("https://znanium.ru/catalog/product/2170338", "Ознакомиться")</f>
        <v>Ознакомиться</v>
      </c>
      <c r="W21" s="8" t="s">
        <v>168</v>
      </c>
      <c r="X21" s="6"/>
      <c r="Y21" s="6"/>
      <c r="Z21" s="6" t="s">
        <v>60</v>
      </c>
      <c r="AA21" s="6" t="s">
        <v>72</v>
      </c>
      <c r="AB21" s="8" t="s">
        <v>189</v>
      </c>
    </row>
    <row r="22" spans="1:28" s="4" customFormat="1" ht="51.95" customHeight="1" x14ac:dyDescent="0.2">
      <c r="A22" s="5">
        <v>0</v>
      </c>
      <c r="B22" s="6" t="s">
        <v>190</v>
      </c>
      <c r="C22" s="7">
        <v>2204</v>
      </c>
      <c r="D22" s="8" t="s">
        <v>191</v>
      </c>
      <c r="E22" s="8" t="s">
        <v>184</v>
      </c>
      <c r="F22" s="8" t="s">
        <v>185</v>
      </c>
      <c r="G22" s="6" t="s">
        <v>38</v>
      </c>
      <c r="H22" s="6" t="s">
        <v>39</v>
      </c>
      <c r="I22" s="8" t="s">
        <v>175</v>
      </c>
      <c r="J22" s="9">
        <v>1</v>
      </c>
      <c r="K22" s="9">
        <v>480</v>
      </c>
      <c r="L22" s="9">
        <v>2024</v>
      </c>
      <c r="M22" s="8" t="s">
        <v>192</v>
      </c>
      <c r="N22" s="8" t="s">
        <v>42</v>
      </c>
      <c r="O22" s="8" t="s">
        <v>43</v>
      </c>
      <c r="P22" s="6" t="s">
        <v>44</v>
      </c>
      <c r="Q22" s="8" t="s">
        <v>177</v>
      </c>
      <c r="R22" s="10" t="s">
        <v>193</v>
      </c>
      <c r="S22" s="11" t="s">
        <v>194</v>
      </c>
      <c r="T22" s="6"/>
      <c r="U22" s="12"/>
      <c r="V22" s="27" t="str">
        <f>HYPERLINK("https://znanium.ru/catalog/product/1865503", "Ознакомиться")</f>
        <v>Ознакомиться</v>
      </c>
      <c r="W22" s="8" t="s">
        <v>168</v>
      </c>
      <c r="X22" s="6"/>
      <c r="Y22" s="6"/>
      <c r="Z22" s="6"/>
      <c r="AA22" s="6" t="s">
        <v>97</v>
      </c>
      <c r="AB22" s="8" t="s">
        <v>195</v>
      </c>
    </row>
    <row r="23" spans="1:28" s="4" customFormat="1" ht="51.95" customHeight="1" x14ac:dyDescent="0.2">
      <c r="A23" s="5">
        <v>0</v>
      </c>
      <c r="B23" s="6" t="s">
        <v>196</v>
      </c>
      <c r="C23" s="7">
        <v>1054.9000000000001</v>
      </c>
      <c r="D23" s="8" t="s">
        <v>197</v>
      </c>
      <c r="E23" s="8" t="s">
        <v>198</v>
      </c>
      <c r="F23" s="8" t="s">
        <v>199</v>
      </c>
      <c r="G23" s="6" t="s">
        <v>78</v>
      </c>
      <c r="H23" s="6" t="s">
        <v>200</v>
      </c>
      <c r="I23" s="8" t="s">
        <v>126</v>
      </c>
      <c r="J23" s="9">
        <v>1</v>
      </c>
      <c r="K23" s="9">
        <v>276</v>
      </c>
      <c r="L23" s="9">
        <v>2022</v>
      </c>
      <c r="M23" s="8" t="s">
        <v>201</v>
      </c>
      <c r="N23" s="8" t="s">
        <v>42</v>
      </c>
      <c r="O23" s="8" t="s">
        <v>43</v>
      </c>
      <c r="P23" s="6" t="s">
        <v>44</v>
      </c>
      <c r="Q23" s="8" t="s">
        <v>177</v>
      </c>
      <c r="R23" s="10" t="s">
        <v>202</v>
      </c>
      <c r="S23" s="11" t="s">
        <v>203</v>
      </c>
      <c r="T23" s="6"/>
      <c r="U23" s="12"/>
      <c r="V23" s="27" t="str">
        <f>HYPERLINK("https://znanium.ru/catalog/product/1007948", "Ознакомиться")</f>
        <v>Ознакомиться</v>
      </c>
      <c r="W23" s="8" t="s">
        <v>71</v>
      </c>
      <c r="X23" s="6"/>
      <c r="Y23" s="6"/>
      <c r="Z23" s="6"/>
      <c r="AA23" s="6" t="s">
        <v>204</v>
      </c>
      <c r="AB23" s="8" t="s">
        <v>205</v>
      </c>
    </row>
    <row r="24" spans="1:28" s="4" customFormat="1" ht="51.95" customHeight="1" x14ac:dyDescent="0.2">
      <c r="A24" s="5">
        <v>0</v>
      </c>
      <c r="B24" s="6" t="s">
        <v>206</v>
      </c>
      <c r="C24" s="7">
        <v>1592</v>
      </c>
      <c r="D24" s="8" t="s">
        <v>207</v>
      </c>
      <c r="E24" s="8" t="s">
        <v>208</v>
      </c>
      <c r="F24" s="8" t="s">
        <v>209</v>
      </c>
      <c r="G24" s="6" t="s">
        <v>38</v>
      </c>
      <c r="H24" s="6" t="s">
        <v>91</v>
      </c>
      <c r="I24" s="8" t="s">
        <v>40</v>
      </c>
      <c r="J24" s="9">
        <v>1</v>
      </c>
      <c r="K24" s="9">
        <v>260</v>
      </c>
      <c r="L24" s="9">
        <v>2024</v>
      </c>
      <c r="M24" s="8" t="s">
        <v>210</v>
      </c>
      <c r="N24" s="8" t="s">
        <v>42</v>
      </c>
      <c r="O24" s="8" t="s">
        <v>43</v>
      </c>
      <c r="P24" s="6" t="s">
        <v>44</v>
      </c>
      <c r="Q24" s="8" t="s">
        <v>45</v>
      </c>
      <c r="R24" s="10" t="s">
        <v>211</v>
      </c>
      <c r="S24" s="11" t="s">
        <v>212</v>
      </c>
      <c r="T24" s="6"/>
      <c r="U24" s="12"/>
      <c r="V24" s="27" t="str">
        <f>HYPERLINK("https://znanium.ru/catalog/product/2083399", "Ознакомиться")</f>
        <v>Ознакомиться</v>
      </c>
      <c r="W24" s="8" t="s">
        <v>96</v>
      </c>
      <c r="X24" s="6"/>
      <c r="Y24" s="6"/>
      <c r="Z24" s="6" t="s">
        <v>60</v>
      </c>
      <c r="AA24" s="6" t="s">
        <v>213</v>
      </c>
      <c r="AB24" s="8" t="s">
        <v>214</v>
      </c>
    </row>
    <row r="25" spans="1:28" s="4" customFormat="1" ht="51.95" customHeight="1" x14ac:dyDescent="0.2">
      <c r="A25" s="5">
        <v>0</v>
      </c>
      <c r="B25" s="6" t="s">
        <v>215</v>
      </c>
      <c r="C25" s="7">
        <v>1530</v>
      </c>
      <c r="D25" s="8" t="s">
        <v>216</v>
      </c>
      <c r="E25" s="8" t="s">
        <v>208</v>
      </c>
      <c r="F25" s="8" t="s">
        <v>209</v>
      </c>
      <c r="G25" s="6" t="s">
        <v>38</v>
      </c>
      <c r="H25" s="6" t="s">
        <v>91</v>
      </c>
      <c r="I25" s="8" t="s">
        <v>175</v>
      </c>
      <c r="J25" s="9">
        <v>1</v>
      </c>
      <c r="K25" s="9">
        <v>260</v>
      </c>
      <c r="L25" s="9">
        <v>2023</v>
      </c>
      <c r="M25" s="8" t="s">
        <v>217</v>
      </c>
      <c r="N25" s="8" t="s">
        <v>42</v>
      </c>
      <c r="O25" s="8" t="s">
        <v>43</v>
      </c>
      <c r="P25" s="6" t="s">
        <v>44</v>
      </c>
      <c r="Q25" s="8" t="s">
        <v>177</v>
      </c>
      <c r="R25" s="10" t="s">
        <v>218</v>
      </c>
      <c r="S25" s="11"/>
      <c r="T25" s="6"/>
      <c r="U25" s="12"/>
      <c r="V25" s="27" t="str">
        <f>HYPERLINK("https://znanium.ru/catalog/product/1895652", "Ознакомиться")</f>
        <v>Ознакомиться</v>
      </c>
      <c r="W25" s="8" t="s">
        <v>96</v>
      </c>
      <c r="X25" s="6"/>
      <c r="Y25" s="6"/>
      <c r="Z25" s="6"/>
      <c r="AA25" s="6" t="s">
        <v>219</v>
      </c>
      <c r="AB25" s="8" t="s">
        <v>220</v>
      </c>
    </row>
    <row r="26" spans="1:28" s="4" customFormat="1" ht="51.95" customHeight="1" x14ac:dyDescent="0.2">
      <c r="A26" s="5">
        <v>0</v>
      </c>
      <c r="B26" s="6" t="s">
        <v>221</v>
      </c>
      <c r="C26" s="7">
        <v>2174</v>
      </c>
      <c r="D26" s="8" t="s">
        <v>222</v>
      </c>
      <c r="E26" s="8" t="s">
        <v>223</v>
      </c>
      <c r="F26" s="8" t="s">
        <v>224</v>
      </c>
      <c r="G26" s="6" t="s">
        <v>38</v>
      </c>
      <c r="H26" s="6" t="s">
        <v>39</v>
      </c>
      <c r="I26" s="8" t="s">
        <v>175</v>
      </c>
      <c r="J26" s="9">
        <v>1</v>
      </c>
      <c r="K26" s="9">
        <v>435</v>
      </c>
      <c r="L26" s="9">
        <v>2025</v>
      </c>
      <c r="M26" s="8" t="s">
        <v>225</v>
      </c>
      <c r="N26" s="8" t="s">
        <v>42</v>
      </c>
      <c r="O26" s="8" t="s">
        <v>43</v>
      </c>
      <c r="P26" s="6" t="s">
        <v>44</v>
      </c>
      <c r="Q26" s="8" t="s">
        <v>177</v>
      </c>
      <c r="R26" s="10" t="s">
        <v>226</v>
      </c>
      <c r="S26" s="11" t="s">
        <v>227</v>
      </c>
      <c r="T26" s="6"/>
      <c r="U26" s="12"/>
      <c r="V26" s="27" t="str">
        <f>HYPERLINK("https://znanium.ru/catalog/product/1090075", "Ознакомиться")</f>
        <v>Ознакомиться</v>
      </c>
      <c r="W26" s="8" t="s">
        <v>168</v>
      </c>
      <c r="X26" s="6"/>
      <c r="Y26" s="6"/>
      <c r="Z26" s="6"/>
      <c r="AA26" s="6" t="s">
        <v>109</v>
      </c>
      <c r="AB26" s="8" t="s">
        <v>228</v>
      </c>
    </row>
    <row r="27" spans="1:28" s="4" customFormat="1" ht="51.95" customHeight="1" x14ac:dyDescent="0.2">
      <c r="A27" s="5">
        <v>0</v>
      </c>
      <c r="B27" s="6" t="s">
        <v>229</v>
      </c>
      <c r="C27" s="7">
        <v>2050</v>
      </c>
      <c r="D27" s="8" t="s">
        <v>230</v>
      </c>
      <c r="E27" s="8" t="s">
        <v>223</v>
      </c>
      <c r="F27" s="8" t="s">
        <v>224</v>
      </c>
      <c r="G27" s="6" t="s">
        <v>67</v>
      </c>
      <c r="H27" s="6" t="s">
        <v>39</v>
      </c>
      <c r="I27" s="8" t="s">
        <v>40</v>
      </c>
      <c r="J27" s="9">
        <v>1</v>
      </c>
      <c r="K27" s="9">
        <v>435</v>
      </c>
      <c r="L27" s="9">
        <v>2024</v>
      </c>
      <c r="M27" s="8" t="s">
        <v>231</v>
      </c>
      <c r="N27" s="8" t="s">
        <v>42</v>
      </c>
      <c r="O27" s="8" t="s">
        <v>43</v>
      </c>
      <c r="P27" s="6" t="s">
        <v>44</v>
      </c>
      <c r="Q27" s="8" t="s">
        <v>45</v>
      </c>
      <c r="R27" s="10" t="s">
        <v>232</v>
      </c>
      <c r="S27" s="11"/>
      <c r="T27" s="6"/>
      <c r="U27" s="12"/>
      <c r="V27" s="27" t="str">
        <f>HYPERLINK("https://znanium.ru/catalog/product/1114045", "Ознакомиться")</f>
        <v>Ознакомиться</v>
      </c>
      <c r="W27" s="8" t="s">
        <v>168</v>
      </c>
      <c r="X27" s="6"/>
      <c r="Y27" s="6"/>
      <c r="Z27" s="6" t="s">
        <v>60</v>
      </c>
      <c r="AA27" s="6" t="s">
        <v>169</v>
      </c>
      <c r="AB27" s="8" t="s">
        <v>233</v>
      </c>
    </row>
    <row r="28" spans="1:28" s="4" customFormat="1" ht="51.95" customHeight="1" x14ac:dyDescent="0.2">
      <c r="A28" s="5">
        <v>0</v>
      </c>
      <c r="B28" s="6" t="s">
        <v>234</v>
      </c>
      <c r="C28" s="7">
        <v>1580</v>
      </c>
      <c r="D28" s="8" t="s">
        <v>235</v>
      </c>
      <c r="E28" s="8" t="s">
        <v>236</v>
      </c>
      <c r="F28" s="8" t="s">
        <v>237</v>
      </c>
      <c r="G28" s="6" t="s">
        <v>38</v>
      </c>
      <c r="H28" s="6" t="s">
        <v>39</v>
      </c>
      <c r="I28" s="8" t="s">
        <v>238</v>
      </c>
      <c r="J28" s="9">
        <v>1</v>
      </c>
      <c r="K28" s="9">
        <v>336</v>
      </c>
      <c r="L28" s="9">
        <v>2024</v>
      </c>
      <c r="M28" s="8" t="s">
        <v>239</v>
      </c>
      <c r="N28" s="8" t="s">
        <v>42</v>
      </c>
      <c r="O28" s="8" t="s">
        <v>43</v>
      </c>
      <c r="P28" s="6" t="s">
        <v>44</v>
      </c>
      <c r="Q28" s="8" t="s">
        <v>177</v>
      </c>
      <c r="R28" s="10" t="s">
        <v>240</v>
      </c>
      <c r="S28" s="11" t="s">
        <v>241</v>
      </c>
      <c r="T28" s="6"/>
      <c r="U28" s="12"/>
      <c r="V28" s="27" t="str">
        <f>HYPERLINK("https://znanium.ru/catalog/product/2134794", "Ознакомиться")</f>
        <v>Ознакомиться</v>
      </c>
      <c r="W28" s="8" t="s">
        <v>242</v>
      </c>
      <c r="X28" s="6"/>
      <c r="Y28" s="6"/>
      <c r="Z28" s="6"/>
      <c r="AA28" s="6" t="s">
        <v>243</v>
      </c>
      <c r="AB28" s="8" t="s">
        <v>244</v>
      </c>
    </row>
    <row r="29" spans="1:28" s="4" customFormat="1" ht="51.95" customHeight="1" x14ac:dyDescent="0.2">
      <c r="A29" s="5">
        <v>0</v>
      </c>
      <c r="B29" s="6" t="s">
        <v>245</v>
      </c>
      <c r="C29" s="7">
        <v>1614</v>
      </c>
      <c r="D29" s="8" t="s">
        <v>246</v>
      </c>
      <c r="E29" s="8" t="s">
        <v>236</v>
      </c>
      <c r="F29" s="8" t="s">
        <v>237</v>
      </c>
      <c r="G29" s="6" t="s">
        <v>38</v>
      </c>
      <c r="H29" s="6" t="s">
        <v>39</v>
      </c>
      <c r="I29" s="8" t="s">
        <v>40</v>
      </c>
      <c r="J29" s="9">
        <v>1</v>
      </c>
      <c r="K29" s="9">
        <v>336</v>
      </c>
      <c r="L29" s="9">
        <v>2024</v>
      </c>
      <c r="M29" s="8" t="s">
        <v>247</v>
      </c>
      <c r="N29" s="8" t="s">
        <v>42</v>
      </c>
      <c r="O29" s="8" t="s">
        <v>43</v>
      </c>
      <c r="P29" s="6" t="s">
        <v>44</v>
      </c>
      <c r="Q29" s="8" t="s">
        <v>45</v>
      </c>
      <c r="R29" s="10" t="s">
        <v>248</v>
      </c>
      <c r="S29" s="11" t="s">
        <v>249</v>
      </c>
      <c r="T29" s="6"/>
      <c r="U29" s="12"/>
      <c r="V29" s="27" t="str">
        <f>HYPERLINK("https://znanium.ru/catalog/product/2083423", "Ознакомиться")</f>
        <v>Ознакомиться</v>
      </c>
      <c r="W29" s="8" t="s">
        <v>242</v>
      </c>
      <c r="X29" s="6"/>
      <c r="Y29" s="6"/>
      <c r="Z29" s="6" t="s">
        <v>60</v>
      </c>
      <c r="AA29" s="6" t="s">
        <v>72</v>
      </c>
      <c r="AB29" s="8" t="s">
        <v>250</v>
      </c>
    </row>
    <row r="30" spans="1:28" s="4" customFormat="1" ht="51.95" customHeight="1" x14ac:dyDescent="0.2">
      <c r="A30" s="5">
        <v>0</v>
      </c>
      <c r="B30" s="6" t="s">
        <v>251</v>
      </c>
      <c r="C30" s="13">
        <v>850</v>
      </c>
      <c r="D30" s="8" t="s">
        <v>252</v>
      </c>
      <c r="E30" s="8" t="s">
        <v>253</v>
      </c>
      <c r="F30" s="8" t="s">
        <v>254</v>
      </c>
      <c r="G30" s="6" t="s">
        <v>38</v>
      </c>
      <c r="H30" s="6" t="s">
        <v>39</v>
      </c>
      <c r="I30" s="8" t="s">
        <v>79</v>
      </c>
      <c r="J30" s="9">
        <v>1</v>
      </c>
      <c r="K30" s="9">
        <v>184</v>
      </c>
      <c r="L30" s="9">
        <v>2024</v>
      </c>
      <c r="M30" s="8" t="s">
        <v>255</v>
      </c>
      <c r="N30" s="8" t="s">
        <v>42</v>
      </c>
      <c r="O30" s="8" t="s">
        <v>43</v>
      </c>
      <c r="P30" s="6" t="s">
        <v>82</v>
      </c>
      <c r="Q30" s="8" t="s">
        <v>83</v>
      </c>
      <c r="R30" s="10" t="s">
        <v>218</v>
      </c>
      <c r="S30" s="11"/>
      <c r="T30" s="6"/>
      <c r="U30" s="12"/>
      <c r="V30" s="27" t="str">
        <f>HYPERLINK("https://znanium.ru/catalog/product/2117136", "Ознакомиться")</f>
        <v>Ознакомиться</v>
      </c>
      <c r="W30" s="8" t="s">
        <v>256</v>
      </c>
      <c r="X30" s="6"/>
      <c r="Y30" s="6"/>
      <c r="Z30" s="6"/>
      <c r="AA30" s="6" t="s">
        <v>97</v>
      </c>
      <c r="AB30" s="8" t="s">
        <v>257</v>
      </c>
    </row>
    <row r="31" spans="1:28" s="4" customFormat="1" ht="51.95" customHeight="1" x14ac:dyDescent="0.2">
      <c r="A31" s="5">
        <v>0</v>
      </c>
      <c r="B31" s="6" t="s">
        <v>258</v>
      </c>
      <c r="C31" s="13">
        <v>590</v>
      </c>
      <c r="D31" s="8" t="s">
        <v>259</v>
      </c>
      <c r="E31" s="8" t="s">
        <v>260</v>
      </c>
      <c r="F31" s="8" t="s">
        <v>261</v>
      </c>
      <c r="G31" s="6" t="s">
        <v>78</v>
      </c>
      <c r="H31" s="6" t="s">
        <v>39</v>
      </c>
      <c r="I31" s="8" t="s">
        <v>40</v>
      </c>
      <c r="J31" s="9">
        <v>1</v>
      </c>
      <c r="K31" s="9">
        <v>124</v>
      </c>
      <c r="L31" s="9">
        <v>2023</v>
      </c>
      <c r="M31" s="8" t="s">
        <v>262</v>
      </c>
      <c r="N31" s="8" t="s">
        <v>42</v>
      </c>
      <c r="O31" s="8" t="s">
        <v>43</v>
      </c>
      <c r="P31" s="6" t="s">
        <v>44</v>
      </c>
      <c r="Q31" s="8" t="s">
        <v>45</v>
      </c>
      <c r="R31" s="10" t="s">
        <v>263</v>
      </c>
      <c r="S31" s="11" t="s">
        <v>264</v>
      </c>
      <c r="T31" s="6"/>
      <c r="U31" s="12"/>
      <c r="V31" s="27" t="str">
        <f>HYPERLINK("https://znanium.ru/catalog/product/1976133", "Ознакомиться")</f>
        <v>Ознакомиться</v>
      </c>
      <c r="W31" s="8" t="s">
        <v>265</v>
      </c>
      <c r="X31" s="6"/>
      <c r="Y31" s="6"/>
      <c r="Z31" s="6" t="s">
        <v>60</v>
      </c>
      <c r="AA31" s="6" t="s">
        <v>169</v>
      </c>
      <c r="AB31" s="8" t="s">
        <v>266</v>
      </c>
    </row>
    <row r="32" spans="1:28" s="4" customFormat="1" ht="51.95" customHeight="1" x14ac:dyDescent="0.2">
      <c r="A32" s="5">
        <v>0</v>
      </c>
      <c r="B32" s="6" t="s">
        <v>267</v>
      </c>
      <c r="C32" s="13">
        <v>574.9</v>
      </c>
      <c r="D32" s="8" t="s">
        <v>268</v>
      </c>
      <c r="E32" s="8" t="s">
        <v>260</v>
      </c>
      <c r="F32" s="8" t="s">
        <v>269</v>
      </c>
      <c r="G32" s="6" t="s">
        <v>78</v>
      </c>
      <c r="H32" s="6" t="s">
        <v>39</v>
      </c>
      <c r="I32" s="8" t="s">
        <v>175</v>
      </c>
      <c r="J32" s="9">
        <v>1</v>
      </c>
      <c r="K32" s="9">
        <v>124</v>
      </c>
      <c r="L32" s="9">
        <v>2023</v>
      </c>
      <c r="M32" s="8" t="s">
        <v>270</v>
      </c>
      <c r="N32" s="8" t="s">
        <v>42</v>
      </c>
      <c r="O32" s="8" t="s">
        <v>43</v>
      </c>
      <c r="P32" s="6" t="s">
        <v>44</v>
      </c>
      <c r="Q32" s="8" t="s">
        <v>177</v>
      </c>
      <c r="R32" s="10" t="s">
        <v>271</v>
      </c>
      <c r="S32" s="11"/>
      <c r="T32" s="6"/>
      <c r="U32" s="12"/>
      <c r="V32" s="27" t="str">
        <f>HYPERLINK("https://znanium.ru/catalog/product/1816414", "Ознакомиться")</f>
        <v>Ознакомиться</v>
      </c>
      <c r="W32" s="8" t="s">
        <v>265</v>
      </c>
      <c r="X32" s="6"/>
      <c r="Y32" s="6"/>
      <c r="Z32" s="6"/>
      <c r="AA32" s="6" t="s">
        <v>243</v>
      </c>
      <c r="AB32" s="8" t="s">
        <v>272</v>
      </c>
    </row>
    <row r="33" spans="1:28" s="4" customFormat="1" ht="51.95" customHeight="1" x14ac:dyDescent="0.2">
      <c r="A33" s="5">
        <v>0</v>
      </c>
      <c r="B33" s="6" t="s">
        <v>273</v>
      </c>
      <c r="C33" s="7">
        <v>2440</v>
      </c>
      <c r="D33" s="8" t="s">
        <v>274</v>
      </c>
      <c r="E33" s="8" t="s">
        <v>275</v>
      </c>
      <c r="F33" s="8" t="s">
        <v>276</v>
      </c>
      <c r="G33" s="6" t="s">
        <v>67</v>
      </c>
      <c r="H33" s="6" t="s">
        <v>39</v>
      </c>
      <c r="I33" s="8" t="s">
        <v>277</v>
      </c>
      <c r="J33" s="9">
        <v>1</v>
      </c>
      <c r="K33" s="9">
        <v>487</v>
      </c>
      <c r="L33" s="9">
        <v>2025</v>
      </c>
      <c r="M33" s="8" t="s">
        <v>278</v>
      </c>
      <c r="N33" s="8" t="s">
        <v>42</v>
      </c>
      <c r="O33" s="8" t="s">
        <v>43</v>
      </c>
      <c r="P33" s="6" t="s">
        <v>93</v>
      </c>
      <c r="Q33" s="8" t="s">
        <v>45</v>
      </c>
      <c r="R33" s="10" t="s">
        <v>279</v>
      </c>
      <c r="S33" s="11" t="s">
        <v>280</v>
      </c>
      <c r="T33" s="6"/>
      <c r="U33" s="12"/>
      <c r="V33" s="27" t="str">
        <f>HYPERLINK("https://znanium.ru/catalog/product/2171238", "Ознакомиться")</f>
        <v>Ознакомиться</v>
      </c>
      <c r="W33" s="8" t="s">
        <v>281</v>
      </c>
      <c r="X33" s="6"/>
      <c r="Y33" s="6"/>
      <c r="Z33" s="6" t="s">
        <v>60</v>
      </c>
      <c r="AA33" s="6" t="s">
        <v>213</v>
      </c>
      <c r="AB33" s="8" t="s">
        <v>282</v>
      </c>
    </row>
    <row r="34" spans="1:28" s="4" customFormat="1" ht="51.95" customHeight="1" x14ac:dyDescent="0.2">
      <c r="A34" s="5">
        <v>0</v>
      </c>
      <c r="B34" s="6" t="s">
        <v>283</v>
      </c>
      <c r="C34" s="7">
        <v>1324</v>
      </c>
      <c r="D34" s="8" t="s">
        <v>284</v>
      </c>
      <c r="E34" s="8" t="s">
        <v>285</v>
      </c>
      <c r="F34" s="8" t="s">
        <v>286</v>
      </c>
      <c r="G34" s="6" t="s">
        <v>67</v>
      </c>
      <c r="H34" s="6" t="s">
        <v>39</v>
      </c>
      <c r="I34" s="8" t="s">
        <v>40</v>
      </c>
      <c r="J34" s="9">
        <v>1</v>
      </c>
      <c r="K34" s="9">
        <v>295</v>
      </c>
      <c r="L34" s="9">
        <v>2023</v>
      </c>
      <c r="M34" s="8" t="s">
        <v>287</v>
      </c>
      <c r="N34" s="8" t="s">
        <v>42</v>
      </c>
      <c r="O34" s="8" t="s">
        <v>43</v>
      </c>
      <c r="P34" s="6" t="s">
        <v>93</v>
      </c>
      <c r="Q34" s="8" t="s">
        <v>45</v>
      </c>
      <c r="R34" s="10" t="s">
        <v>288</v>
      </c>
      <c r="S34" s="11" t="s">
        <v>289</v>
      </c>
      <c r="T34" s="6"/>
      <c r="U34" s="12"/>
      <c r="V34" s="27" t="str">
        <f>HYPERLINK("https://znanium.ru/catalog/product/1018415", "Ознакомиться")</f>
        <v>Ознакомиться</v>
      </c>
      <c r="W34" s="8" t="s">
        <v>71</v>
      </c>
      <c r="X34" s="6"/>
      <c r="Y34" s="6"/>
      <c r="Z34" s="6" t="s">
        <v>60</v>
      </c>
      <c r="AA34" s="6" t="s">
        <v>109</v>
      </c>
      <c r="AB34" s="8" t="s">
        <v>290</v>
      </c>
    </row>
    <row r="35" spans="1:28" s="4" customFormat="1" ht="51.95" customHeight="1" x14ac:dyDescent="0.2">
      <c r="A35" s="5">
        <v>0</v>
      </c>
      <c r="B35" s="6" t="s">
        <v>291</v>
      </c>
      <c r="C35" s="7">
        <v>1184</v>
      </c>
      <c r="D35" s="8" t="s">
        <v>292</v>
      </c>
      <c r="E35" s="8" t="s">
        <v>293</v>
      </c>
      <c r="F35" s="8" t="s">
        <v>294</v>
      </c>
      <c r="G35" s="6" t="s">
        <v>38</v>
      </c>
      <c r="H35" s="6" t="s">
        <v>39</v>
      </c>
      <c r="I35" s="8" t="s">
        <v>40</v>
      </c>
      <c r="J35" s="9">
        <v>1</v>
      </c>
      <c r="K35" s="9">
        <v>235</v>
      </c>
      <c r="L35" s="9">
        <v>2025</v>
      </c>
      <c r="M35" s="8" t="s">
        <v>295</v>
      </c>
      <c r="N35" s="8" t="s">
        <v>42</v>
      </c>
      <c r="O35" s="8" t="s">
        <v>43</v>
      </c>
      <c r="P35" s="6" t="s">
        <v>44</v>
      </c>
      <c r="Q35" s="8" t="s">
        <v>45</v>
      </c>
      <c r="R35" s="10" t="s">
        <v>296</v>
      </c>
      <c r="S35" s="11" t="s">
        <v>297</v>
      </c>
      <c r="T35" s="6"/>
      <c r="U35" s="12"/>
      <c r="V35" s="27" t="str">
        <f>HYPERLINK("https://znanium.ru/catalog/product/2168928", "Ознакомиться")</f>
        <v>Ознакомиться</v>
      </c>
      <c r="W35" s="8" t="s">
        <v>256</v>
      </c>
      <c r="X35" s="6"/>
      <c r="Y35" s="6"/>
      <c r="Z35" s="6" t="s">
        <v>60</v>
      </c>
      <c r="AA35" s="6" t="s">
        <v>109</v>
      </c>
      <c r="AB35" s="8" t="s">
        <v>298</v>
      </c>
    </row>
    <row r="36" spans="1:28" s="4" customFormat="1" ht="51.95" customHeight="1" x14ac:dyDescent="0.2">
      <c r="A36" s="5">
        <v>0</v>
      </c>
      <c r="B36" s="6" t="s">
        <v>299</v>
      </c>
      <c r="C36" s="13">
        <v>754.9</v>
      </c>
      <c r="D36" s="8" t="s">
        <v>300</v>
      </c>
      <c r="E36" s="8" t="s">
        <v>301</v>
      </c>
      <c r="F36" s="8" t="s">
        <v>302</v>
      </c>
      <c r="G36" s="6" t="s">
        <v>67</v>
      </c>
      <c r="H36" s="6" t="s">
        <v>39</v>
      </c>
      <c r="I36" s="8" t="s">
        <v>303</v>
      </c>
      <c r="J36" s="9">
        <v>1</v>
      </c>
      <c r="K36" s="9">
        <v>168</v>
      </c>
      <c r="L36" s="9">
        <v>2023</v>
      </c>
      <c r="M36" s="8" t="s">
        <v>304</v>
      </c>
      <c r="N36" s="8" t="s">
        <v>42</v>
      </c>
      <c r="O36" s="8" t="s">
        <v>43</v>
      </c>
      <c r="P36" s="6" t="s">
        <v>44</v>
      </c>
      <c r="Q36" s="8" t="s">
        <v>177</v>
      </c>
      <c r="R36" s="10" t="s">
        <v>305</v>
      </c>
      <c r="S36" s="11" t="s">
        <v>306</v>
      </c>
      <c r="T36" s="6"/>
      <c r="U36" s="12"/>
      <c r="V36" s="27" t="str">
        <f>HYPERLINK("https://znanium.ru/catalog/product/1027837", "Ознакомиться")</f>
        <v>Ознакомиться</v>
      </c>
      <c r="W36" s="8" t="s">
        <v>307</v>
      </c>
      <c r="X36" s="6"/>
      <c r="Y36" s="6"/>
      <c r="Z36" s="6"/>
      <c r="AA36" s="6" t="s">
        <v>169</v>
      </c>
      <c r="AB36" s="8" t="s">
        <v>308</v>
      </c>
    </row>
    <row r="37" spans="1:28" s="4" customFormat="1" ht="51.95" customHeight="1" x14ac:dyDescent="0.2">
      <c r="A37" s="5">
        <v>0</v>
      </c>
      <c r="B37" s="6" t="s">
        <v>309</v>
      </c>
      <c r="C37" s="7">
        <v>1244.9000000000001</v>
      </c>
      <c r="D37" s="8" t="s">
        <v>310</v>
      </c>
      <c r="E37" s="8" t="s">
        <v>311</v>
      </c>
      <c r="F37" s="8" t="s">
        <v>312</v>
      </c>
      <c r="G37" s="6" t="s">
        <v>38</v>
      </c>
      <c r="H37" s="6" t="s">
        <v>39</v>
      </c>
      <c r="I37" s="8" t="s">
        <v>175</v>
      </c>
      <c r="J37" s="9">
        <v>1</v>
      </c>
      <c r="K37" s="9">
        <v>271</v>
      </c>
      <c r="L37" s="9">
        <v>2022</v>
      </c>
      <c r="M37" s="8" t="s">
        <v>313</v>
      </c>
      <c r="N37" s="8" t="s">
        <v>42</v>
      </c>
      <c r="O37" s="8" t="s">
        <v>43</v>
      </c>
      <c r="P37" s="6" t="s">
        <v>44</v>
      </c>
      <c r="Q37" s="8" t="s">
        <v>177</v>
      </c>
      <c r="R37" s="10" t="s">
        <v>314</v>
      </c>
      <c r="S37" s="11" t="s">
        <v>315</v>
      </c>
      <c r="T37" s="6"/>
      <c r="U37" s="12"/>
      <c r="V37" s="27" t="str">
        <f>HYPERLINK("https://znanium.ru/catalog/product/1913861", "Ознакомиться")</f>
        <v>Ознакомиться</v>
      </c>
      <c r="W37" s="8" t="s">
        <v>256</v>
      </c>
      <c r="X37" s="6"/>
      <c r="Y37" s="6"/>
      <c r="Z37" s="6"/>
      <c r="AA37" s="6" t="s">
        <v>316</v>
      </c>
      <c r="AB37" s="8" t="s">
        <v>317</v>
      </c>
    </row>
    <row r="38" spans="1:28" s="4" customFormat="1" ht="51.95" customHeight="1" x14ac:dyDescent="0.2">
      <c r="A38" s="5">
        <v>0</v>
      </c>
      <c r="B38" s="6" t="s">
        <v>318</v>
      </c>
      <c r="C38" s="13">
        <v>510</v>
      </c>
      <c r="D38" s="8" t="s">
        <v>319</v>
      </c>
      <c r="E38" s="8" t="s">
        <v>320</v>
      </c>
      <c r="F38" s="8" t="s">
        <v>321</v>
      </c>
      <c r="G38" s="6" t="s">
        <v>78</v>
      </c>
      <c r="H38" s="6" t="s">
        <v>39</v>
      </c>
      <c r="I38" s="8" t="s">
        <v>79</v>
      </c>
      <c r="J38" s="9">
        <v>1</v>
      </c>
      <c r="K38" s="9">
        <v>110</v>
      </c>
      <c r="L38" s="9">
        <v>2024</v>
      </c>
      <c r="M38" s="8" t="s">
        <v>322</v>
      </c>
      <c r="N38" s="8" t="s">
        <v>42</v>
      </c>
      <c r="O38" s="8" t="s">
        <v>81</v>
      </c>
      <c r="P38" s="6" t="s">
        <v>82</v>
      </c>
      <c r="Q38" s="8" t="s">
        <v>83</v>
      </c>
      <c r="R38" s="10" t="s">
        <v>323</v>
      </c>
      <c r="S38" s="11"/>
      <c r="T38" s="6"/>
      <c r="U38" s="12"/>
      <c r="V38" s="27" t="str">
        <f>HYPERLINK("https://znanium.ru/catalog/product/2117154", "Ознакомиться")</f>
        <v>Ознакомиться</v>
      </c>
      <c r="W38" s="8" t="s">
        <v>324</v>
      </c>
      <c r="X38" s="6"/>
      <c r="Y38" s="6"/>
      <c r="Z38" s="6"/>
      <c r="AA38" s="6" t="s">
        <v>219</v>
      </c>
      <c r="AB38" s="8" t="s">
        <v>325</v>
      </c>
    </row>
    <row r="39" spans="1:28" s="4" customFormat="1" ht="51.95" customHeight="1" x14ac:dyDescent="0.2">
      <c r="A39" s="5">
        <v>0</v>
      </c>
      <c r="B39" s="6" t="s">
        <v>326</v>
      </c>
      <c r="C39" s="7">
        <v>1584.9</v>
      </c>
      <c r="D39" s="8" t="s">
        <v>327</v>
      </c>
      <c r="E39" s="8" t="s">
        <v>328</v>
      </c>
      <c r="F39" s="8" t="s">
        <v>329</v>
      </c>
      <c r="G39" s="6" t="s">
        <v>67</v>
      </c>
      <c r="H39" s="6" t="s">
        <v>55</v>
      </c>
      <c r="I39" s="8" t="s">
        <v>238</v>
      </c>
      <c r="J39" s="9">
        <v>1</v>
      </c>
      <c r="K39" s="9">
        <v>352</v>
      </c>
      <c r="L39" s="9">
        <v>2023</v>
      </c>
      <c r="M39" s="8" t="s">
        <v>330</v>
      </c>
      <c r="N39" s="8" t="s">
        <v>42</v>
      </c>
      <c r="O39" s="8" t="s">
        <v>43</v>
      </c>
      <c r="P39" s="6" t="s">
        <v>44</v>
      </c>
      <c r="Q39" s="8" t="s">
        <v>177</v>
      </c>
      <c r="R39" s="10" t="s">
        <v>331</v>
      </c>
      <c r="S39" s="11" t="s">
        <v>332</v>
      </c>
      <c r="T39" s="6"/>
      <c r="U39" s="12"/>
      <c r="V39" s="12"/>
      <c r="W39" s="8" t="s">
        <v>59</v>
      </c>
      <c r="X39" s="6"/>
      <c r="Y39" s="6"/>
      <c r="Z39" s="6"/>
      <c r="AA39" s="6" t="s">
        <v>204</v>
      </c>
      <c r="AB39" s="8" t="s">
        <v>333</v>
      </c>
    </row>
    <row r="40" spans="1:28" s="4" customFormat="1" ht="51.95" customHeight="1" x14ac:dyDescent="0.2">
      <c r="A40" s="5">
        <v>0</v>
      </c>
      <c r="B40" s="6" t="s">
        <v>334</v>
      </c>
      <c r="C40" s="13">
        <v>824.9</v>
      </c>
      <c r="D40" s="8" t="s">
        <v>335</v>
      </c>
      <c r="E40" s="8" t="s">
        <v>336</v>
      </c>
      <c r="F40" s="8" t="s">
        <v>337</v>
      </c>
      <c r="G40" s="6" t="s">
        <v>38</v>
      </c>
      <c r="H40" s="6" t="s">
        <v>39</v>
      </c>
      <c r="I40" s="8" t="s">
        <v>338</v>
      </c>
      <c r="J40" s="9">
        <v>1</v>
      </c>
      <c r="K40" s="9">
        <v>183</v>
      </c>
      <c r="L40" s="9">
        <v>2023</v>
      </c>
      <c r="M40" s="8" t="s">
        <v>339</v>
      </c>
      <c r="N40" s="8" t="s">
        <v>42</v>
      </c>
      <c r="O40" s="8" t="s">
        <v>340</v>
      </c>
      <c r="P40" s="6" t="s">
        <v>44</v>
      </c>
      <c r="Q40" s="8" t="s">
        <v>94</v>
      </c>
      <c r="R40" s="10" t="s">
        <v>341</v>
      </c>
      <c r="S40" s="11" t="s">
        <v>342</v>
      </c>
      <c r="T40" s="6" t="s">
        <v>343</v>
      </c>
      <c r="U40" s="12"/>
      <c r="V40" s="27" t="str">
        <f>HYPERLINK("https://znanium.ru/catalog/product/1062026", "Ознакомиться")</f>
        <v>Ознакомиться</v>
      </c>
      <c r="W40" s="8" t="s">
        <v>265</v>
      </c>
      <c r="X40" s="6"/>
      <c r="Y40" s="6"/>
      <c r="Z40" s="6"/>
      <c r="AA40" s="6" t="s">
        <v>72</v>
      </c>
      <c r="AB40" s="8" t="s">
        <v>344</v>
      </c>
    </row>
    <row r="41" spans="1:28" s="4" customFormat="1" ht="51.95" customHeight="1" x14ac:dyDescent="0.2">
      <c r="A41" s="5">
        <v>0</v>
      </c>
      <c r="B41" s="6" t="s">
        <v>345</v>
      </c>
      <c r="C41" s="7">
        <v>1194</v>
      </c>
      <c r="D41" s="8" t="s">
        <v>346</v>
      </c>
      <c r="E41" s="8" t="s">
        <v>347</v>
      </c>
      <c r="F41" s="8" t="s">
        <v>348</v>
      </c>
      <c r="G41" s="6" t="s">
        <v>38</v>
      </c>
      <c r="H41" s="6" t="s">
        <v>39</v>
      </c>
      <c r="I41" s="8" t="s">
        <v>40</v>
      </c>
      <c r="J41" s="9">
        <v>1</v>
      </c>
      <c r="K41" s="9">
        <v>264</v>
      </c>
      <c r="L41" s="9">
        <v>2023</v>
      </c>
      <c r="M41" s="8" t="s">
        <v>349</v>
      </c>
      <c r="N41" s="8" t="s">
        <v>42</v>
      </c>
      <c r="O41" s="8" t="s">
        <v>81</v>
      </c>
      <c r="P41" s="6" t="s">
        <v>44</v>
      </c>
      <c r="Q41" s="8" t="s">
        <v>45</v>
      </c>
      <c r="R41" s="10" t="s">
        <v>350</v>
      </c>
      <c r="S41" s="11" t="s">
        <v>351</v>
      </c>
      <c r="T41" s="6"/>
      <c r="U41" s="12"/>
      <c r="V41" s="27" t="str">
        <f>HYPERLINK("https://znanium.ru/catalog/product/1077364", "Ознакомиться")</f>
        <v>Ознакомиться</v>
      </c>
      <c r="W41" s="8" t="s">
        <v>256</v>
      </c>
      <c r="X41" s="6"/>
      <c r="Y41" s="6"/>
      <c r="Z41" s="6" t="s">
        <v>60</v>
      </c>
      <c r="AA41" s="6" t="s">
        <v>72</v>
      </c>
      <c r="AB41" s="8" t="s">
        <v>352</v>
      </c>
    </row>
    <row r="42" spans="1:28" s="4" customFormat="1" ht="51.95" customHeight="1" x14ac:dyDescent="0.2">
      <c r="A42" s="5">
        <v>0</v>
      </c>
      <c r="B42" s="6" t="s">
        <v>353</v>
      </c>
      <c r="C42" s="7">
        <v>1440</v>
      </c>
      <c r="D42" s="8" t="s">
        <v>354</v>
      </c>
      <c r="E42" s="8" t="s">
        <v>355</v>
      </c>
      <c r="F42" s="8" t="s">
        <v>54</v>
      </c>
      <c r="G42" s="6" t="s">
        <v>38</v>
      </c>
      <c r="H42" s="6" t="s">
        <v>55</v>
      </c>
      <c r="I42" s="8" t="s">
        <v>175</v>
      </c>
      <c r="J42" s="9">
        <v>1</v>
      </c>
      <c r="K42" s="9">
        <v>320</v>
      </c>
      <c r="L42" s="9">
        <v>2022</v>
      </c>
      <c r="M42" s="8" t="s">
        <v>356</v>
      </c>
      <c r="N42" s="8" t="s">
        <v>42</v>
      </c>
      <c r="O42" s="8" t="s">
        <v>43</v>
      </c>
      <c r="P42" s="6" t="s">
        <v>44</v>
      </c>
      <c r="Q42" s="8" t="s">
        <v>177</v>
      </c>
      <c r="R42" s="10" t="s">
        <v>106</v>
      </c>
      <c r="S42" s="11" t="s">
        <v>357</v>
      </c>
      <c r="T42" s="6"/>
      <c r="U42" s="12"/>
      <c r="V42" s="27" t="str">
        <f>HYPERLINK("https://znanium.ru/catalog/product/1948210", "Ознакомиться")</f>
        <v>Ознакомиться</v>
      </c>
      <c r="W42" s="8" t="s">
        <v>59</v>
      </c>
      <c r="X42" s="6"/>
      <c r="Y42" s="6"/>
      <c r="Z42" s="6"/>
      <c r="AA42" s="6" t="s">
        <v>358</v>
      </c>
      <c r="AB42" s="8" t="s">
        <v>359</v>
      </c>
    </row>
    <row r="43" spans="1:28" s="4" customFormat="1" ht="51.95" customHeight="1" x14ac:dyDescent="0.2">
      <c r="A43" s="5">
        <v>0</v>
      </c>
      <c r="B43" s="6" t="s">
        <v>360</v>
      </c>
      <c r="C43" s="13">
        <v>884</v>
      </c>
      <c r="D43" s="8" t="s">
        <v>361</v>
      </c>
      <c r="E43" s="8" t="s">
        <v>362</v>
      </c>
      <c r="F43" s="8" t="s">
        <v>363</v>
      </c>
      <c r="G43" s="6" t="s">
        <v>67</v>
      </c>
      <c r="H43" s="6" t="s">
        <v>39</v>
      </c>
      <c r="I43" s="8" t="s">
        <v>175</v>
      </c>
      <c r="J43" s="9">
        <v>1</v>
      </c>
      <c r="K43" s="9">
        <v>176</v>
      </c>
      <c r="L43" s="9">
        <v>2025</v>
      </c>
      <c r="M43" s="8" t="s">
        <v>364</v>
      </c>
      <c r="N43" s="8" t="s">
        <v>42</v>
      </c>
      <c r="O43" s="8" t="s">
        <v>43</v>
      </c>
      <c r="P43" s="6" t="s">
        <v>44</v>
      </c>
      <c r="Q43" s="8" t="s">
        <v>177</v>
      </c>
      <c r="R43" s="10" t="s">
        <v>365</v>
      </c>
      <c r="S43" s="11" t="s">
        <v>366</v>
      </c>
      <c r="T43" s="6"/>
      <c r="U43" s="12"/>
      <c r="V43" s="27" t="str">
        <f>HYPERLINK("https://znanium.ru/catalog/product/1816759", "Ознакомиться")</f>
        <v>Ознакомиться</v>
      </c>
      <c r="W43" s="8" t="s">
        <v>256</v>
      </c>
      <c r="X43" s="6"/>
      <c r="Y43" s="6"/>
      <c r="Z43" s="6"/>
      <c r="AA43" s="6" t="s">
        <v>367</v>
      </c>
      <c r="AB43" s="8" t="s">
        <v>368</v>
      </c>
    </row>
    <row r="44" spans="1:28" s="4" customFormat="1" ht="51.95" customHeight="1" x14ac:dyDescent="0.2">
      <c r="A44" s="5">
        <v>0</v>
      </c>
      <c r="B44" s="6" t="s">
        <v>369</v>
      </c>
      <c r="C44" s="7">
        <v>1184</v>
      </c>
      <c r="D44" s="8" t="s">
        <v>370</v>
      </c>
      <c r="E44" s="8" t="s">
        <v>371</v>
      </c>
      <c r="F44" s="8" t="s">
        <v>372</v>
      </c>
      <c r="G44" s="6" t="s">
        <v>67</v>
      </c>
      <c r="H44" s="6" t="s">
        <v>39</v>
      </c>
      <c r="I44" s="8" t="s">
        <v>175</v>
      </c>
      <c r="J44" s="9">
        <v>1</v>
      </c>
      <c r="K44" s="9">
        <v>256</v>
      </c>
      <c r="L44" s="9">
        <v>2024</v>
      </c>
      <c r="M44" s="8" t="s">
        <v>373</v>
      </c>
      <c r="N44" s="8" t="s">
        <v>42</v>
      </c>
      <c r="O44" s="8" t="s">
        <v>43</v>
      </c>
      <c r="P44" s="6" t="s">
        <v>44</v>
      </c>
      <c r="Q44" s="8" t="s">
        <v>177</v>
      </c>
      <c r="R44" s="10" t="s">
        <v>374</v>
      </c>
      <c r="S44" s="11" t="s">
        <v>375</v>
      </c>
      <c r="T44" s="6"/>
      <c r="U44" s="12"/>
      <c r="V44" s="12"/>
      <c r="W44" s="8" t="s">
        <v>48</v>
      </c>
      <c r="X44" s="6"/>
      <c r="Y44" s="6"/>
      <c r="Z44" s="6"/>
      <c r="AA44" s="6" t="s">
        <v>204</v>
      </c>
      <c r="AB44" s="8" t="s">
        <v>376</v>
      </c>
    </row>
    <row r="45" spans="1:28" s="4" customFormat="1" ht="51.95" customHeight="1" x14ac:dyDescent="0.2">
      <c r="A45" s="5">
        <v>0</v>
      </c>
      <c r="B45" s="6" t="s">
        <v>377</v>
      </c>
      <c r="C45" s="13">
        <v>984</v>
      </c>
      <c r="D45" s="8" t="s">
        <v>378</v>
      </c>
      <c r="E45" s="8" t="s">
        <v>379</v>
      </c>
      <c r="F45" s="8" t="s">
        <v>380</v>
      </c>
      <c r="G45" s="6" t="s">
        <v>38</v>
      </c>
      <c r="H45" s="6" t="s">
        <v>39</v>
      </c>
      <c r="I45" s="8" t="s">
        <v>40</v>
      </c>
      <c r="J45" s="9">
        <v>1</v>
      </c>
      <c r="K45" s="9">
        <v>208</v>
      </c>
      <c r="L45" s="9">
        <v>2024</v>
      </c>
      <c r="M45" s="8" t="s">
        <v>381</v>
      </c>
      <c r="N45" s="8" t="s">
        <v>42</v>
      </c>
      <c r="O45" s="8" t="s">
        <v>43</v>
      </c>
      <c r="P45" s="6" t="s">
        <v>93</v>
      </c>
      <c r="Q45" s="8" t="s">
        <v>45</v>
      </c>
      <c r="R45" s="10" t="s">
        <v>382</v>
      </c>
      <c r="S45" s="11" t="s">
        <v>383</v>
      </c>
      <c r="T45" s="6"/>
      <c r="U45" s="12"/>
      <c r="V45" s="27" t="str">
        <f>HYPERLINK("https://znanium.ru/catalog/product/1913303", "Ознакомиться")</f>
        <v>Ознакомиться</v>
      </c>
      <c r="W45" s="8" t="s">
        <v>384</v>
      </c>
      <c r="X45" s="6"/>
      <c r="Y45" s="6"/>
      <c r="Z45" s="6"/>
      <c r="AA45" s="6" t="s">
        <v>204</v>
      </c>
      <c r="AB45" s="8" t="s">
        <v>385</v>
      </c>
    </row>
    <row r="46" spans="1:28" s="4" customFormat="1" ht="51.95" customHeight="1" x14ac:dyDescent="0.2">
      <c r="A46" s="5">
        <v>0</v>
      </c>
      <c r="B46" s="6" t="s">
        <v>386</v>
      </c>
      <c r="C46" s="7">
        <v>1414.9</v>
      </c>
      <c r="D46" s="8" t="s">
        <v>387</v>
      </c>
      <c r="E46" s="8" t="s">
        <v>388</v>
      </c>
      <c r="F46" s="8" t="s">
        <v>389</v>
      </c>
      <c r="G46" s="6" t="s">
        <v>38</v>
      </c>
      <c r="H46" s="6" t="s">
        <v>39</v>
      </c>
      <c r="I46" s="8" t="s">
        <v>238</v>
      </c>
      <c r="J46" s="9">
        <v>1</v>
      </c>
      <c r="K46" s="9">
        <v>384</v>
      </c>
      <c r="L46" s="9">
        <v>2022</v>
      </c>
      <c r="M46" s="8" t="s">
        <v>390</v>
      </c>
      <c r="N46" s="8" t="s">
        <v>42</v>
      </c>
      <c r="O46" s="8" t="s">
        <v>43</v>
      </c>
      <c r="P46" s="6" t="s">
        <v>93</v>
      </c>
      <c r="Q46" s="8" t="s">
        <v>177</v>
      </c>
      <c r="R46" s="10" t="s">
        <v>391</v>
      </c>
      <c r="S46" s="11" t="s">
        <v>392</v>
      </c>
      <c r="T46" s="6"/>
      <c r="U46" s="12"/>
      <c r="V46" s="27" t="str">
        <f>HYPERLINK("https://znanium.ru/catalog/product/1836735", "Ознакомиться")</f>
        <v>Ознакомиться</v>
      </c>
      <c r="W46" s="8" t="s">
        <v>393</v>
      </c>
      <c r="X46" s="6"/>
      <c r="Y46" s="6"/>
      <c r="Z46" s="6"/>
      <c r="AA46" s="6" t="s">
        <v>49</v>
      </c>
      <c r="AB46" s="8" t="s">
        <v>394</v>
      </c>
    </row>
    <row r="47" spans="1:28" s="4" customFormat="1" ht="51.95" customHeight="1" x14ac:dyDescent="0.2">
      <c r="A47" s="5">
        <v>0</v>
      </c>
      <c r="B47" s="6" t="s">
        <v>395</v>
      </c>
      <c r="C47" s="13">
        <v>504</v>
      </c>
      <c r="D47" s="8" t="s">
        <v>396</v>
      </c>
      <c r="E47" s="8" t="s">
        <v>397</v>
      </c>
      <c r="F47" s="8" t="s">
        <v>398</v>
      </c>
      <c r="G47" s="6" t="s">
        <v>78</v>
      </c>
      <c r="H47" s="6" t="s">
        <v>39</v>
      </c>
      <c r="I47" s="8" t="s">
        <v>399</v>
      </c>
      <c r="J47" s="9">
        <v>1</v>
      </c>
      <c r="K47" s="9">
        <v>51</v>
      </c>
      <c r="L47" s="9">
        <v>2023</v>
      </c>
      <c r="M47" s="8" t="s">
        <v>400</v>
      </c>
      <c r="N47" s="8" t="s">
        <v>42</v>
      </c>
      <c r="O47" s="8" t="s">
        <v>401</v>
      </c>
      <c r="P47" s="6" t="s">
        <v>402</v>
      </c>
      <c r="Q47" s="8" t="s">
        <v>105</v>
      </c>
      <c r="R47" s="10" t="s">
        <v>403</v>
      </c>
      <c r="S47" s="11"/>
      <c r="T47" s="6"/>
      <c r="U47" s="12"/>
      <c r="V47" s="27" t="str">
        <f>HYPERLINK("https://znanium.ru/catalog/product/1015650", "Ознакомиться")</f>
        <v>Ознакомиться</v>
      </c>
      <c r="W47" s="8" t="s">
        <v>404</v>
      </c>
      <c r="X47" s="6"/>
      <c r="Y47" s="6"/>
      <c r="Z47" s="6"/>
      <c r="AA47" s="6" t="s">
        <v>109</v>
      </c>
      <c r="AB47" s="8" t="s">
        <v>405</v>
      </c>
    </row>
    <row r="48" spans="1:28" s="4" customFormat="1" ht="51.95" customHeight="1" x14ac:dyDescent="0.2">
      <c r="A48" s="5">
        <v>0</v>
      </c>
      <c r="B48" s="6" t="s">
        <v>406</v>
      </c>
      <c r="C48" s="7">
        <v>1684.9</v>
      </c>
      <c r="D48" s="8" t="s">
        <v>407</v>
      </c>
      <c r="E48" s="8" t="s">
        <v>408</v>
      </c>
      <c r="F48" s="8" t="s">
        <v>409</v>
      </c>
      <c r="G48" s="6" t="s">
        <v>67</v>
      </c>
      <c r="H48" s="6" t="s">
        <v>55</v>
      </c>
      <c r="I48" s="8" t="s">
        <v>175</v>
      </c>
      <c r="J48" s="9">
        <v>1</v>
      </c>
      <c r="K48" s="9">
        <v>288</v>
      </c>
      <c r="L48" s="9">
        <v>2023</v>
      </c>
      <c r="M48" s="8" t="s">
        <v>410</v>
      </c>
      <c r="N48" s="8" t="s">
        <v>42</v>
      </c>
      <c r="O48" s="8" t="s">
        <v>43</v>
      </c>
      <c r="P48" s="6" t="s">
        <v>44</v>
      </c>
      <c r="Q48" s="8" t="s">
        <v>177</v>
      </c>
      <c r="R48" s="10" t="s">
        <v>411</v>
      </c>
      <c r="S48" s="11"/>
      <c r="T48" s="6"/>
      <c r="U48" s="12"/>
      <c r="V48" s="27" t="str">
        <f>HYPERLINK("https://znanium.ru/catalog/product/1036513", "Ознакомиться")</f>
        <v>Ознакомиться</v>
      </c>
      <c r="W48" s="8"/>
      <c r="X48" s="6"/>
      <c r="Y48" s="6"/>
      <c r="Z48" s="6"/>
      <c r="AA48" s="6" t="s">
        <v>412</v>
      </c>
      <c r="AB48" s="8" t="s">
        <v>413</v>
      </c>
    </row>
    <row r="49" spans="1:28" s="4" customFormat="1" ht="51.95" customHeight="1" x14ac:dyDescent="0.2">
      <c r="A49" s="5">
        <v>0</v>
      </c>
      <c r="B49" s="6" t="s">
        <v>414</v>
      </c>
      <c r="C49" s="7">
        <v>2640</v>
      </c>
      <c r="D49" s="8" t="s">
        <v>415</v>
      </c>
      <c r="E49" s="8" t="s">
        <v>416</v>
      </c>
      <c r="F49" s="8" t="s">
        <v>417</v>
      </c>
      <c r="G49" s="6" t="s">
        <v>67</v>
      </c>
      <c r="H49" s="6" t="s">
        <v>55</v>
      </c>
      <c r="I49" s="8" t="s">
        <v>238</v>
      </c>
      <c r="J49" s="9">
        <v>1</v>
      </c>
      <c r="K49" s="9">
        <v>559</v>
      </c>
      <c r="L49" s="9">
        <v>2024</v>
      </c>
      <c r="M49" s="8" t="s">
        <v>418</v>
      </c>
      <c r="N49" s="8" t="s">
        <v>42</v>
      </c>
      <c r="O49" s="8" t="s">
        <v>43</v>
      </c>
      <c r="P49" s="6" t="s">
        <v>44</v>
      </c>
      <c r="Q49" s="8" t="s">
        <v>177</v>
      </c>
      <c r="R49" s="10" t="s">
        <v>202</v>
      </c>
      <c r="S49" s="11"/>
      <c r="T49" s="6"/>
      <c r="U49" s="12"/>
      <c r="V49" s="27" t="str">
        <f>HYPERLINK("https://znanium.ru/catalog/product/1026334", "Ознакомиться")</f>
        <v>Ознакомиться</v>
      </c>
      <c r="W49" s="8" t="s">
        <v>71</v>
      </c>
      <c r="X49" s="6" t="s">
        <v>419</v>
      </c>
      <c r="Y49" s="6"/>
      <c r="Z49" s="6"/>
      <c r="AA49" s="6" t="s">
        <v>420</v>
      </c>
      <c r="AB49" s="8" t="s">
        <v>421</v>
      </c>
    </row>
    <row r="50" spans="1:28" s="4" customFormat="1" ht="51.95" customHeight="1" x14ac:dyDescent="0.2">
      <c r="A50" s="5">
        <v>0</v>
      </c>
      <c r="B50" s="6" t="s">
        <v>422</v>
      </c>
      <c r="C50" s="13">
        <v>824.9</v>
      </c>
      <c r="D50" s="8" t="s">
        <v>423</v>
      </c>
      <c r="E50" s="8" t="s">
        <v>424</v>
      </c>
      <c r="F50" s="8" t="s">
        <v>425</v>
      </c>
      <c r="G50" s="6" t="s">
        <v>67</v>
      </c>
      <c r="H50" s="6" t="s">
        <v>39</v>
      </c>
      <c r="I50" s="8" t="s">
        <v>175</v>
      </c>
      <c r="J50" s="9">
        <v>1</v>
      </c>
      <c r="K50" s="9">
        <v>218</v>
      </c>
      <c r="L50" s="9">
        <v>2022</v>
      </c>
      <c r="M50" s="8" t="s">
        <v>426</v>
      </c>
      <c r="N50" s="8" t="s">
        <v>42</v>
      </c>
      <c r="O50" s="8" t="s">
        <v>43</v>
      </c>
      <c r="P50" s="6" t="s">
        <v>93</v>
      </c>
      <c r="Q50" s="8" t="s">
        <v>177</v>
      </c>
      <c r="R50" s="10" t="s">
        <v>427</v>
      </c>
      <c r="S50" s="11"/>
      <c r="T50" s="6"/>
      <c r="U50" s="12"/>
      <c r="V50" s="27" t="str">
        <f>HYPERLINK("https://znanium.ru/catalog/product/1009015", "Ознакомиться")</f>
        <v>Ознакомиться</v>
      </c>
      <c r="W50" s="8" t="s">
        <v>428</v>
      </c>
      <c r="X50" s="6"/>
      <c r="Y50" s="6"/>
      <c r="Z50" s="6"/>
      <c r="AA50" s="6" t="s">
        <v>358</v>
      </c>
      <c r="AB50" s="8" t="s">
        <v>429</v>
      </c>
    </row>
    <row r="51" spans="1:28" s="4" customFormat="1" ht="51.95" customHeight="1" x14ac:dyDescent="0.2">
      <c r="A51" s="5">
        <v>0</v>
      </c>
      <c r="B51" s="6" t="s">
        <v>430</v>
      </c>
      <c r="C51" s="7">
        <v>1120</v>
      </c>
      <c r="D51" s="8" t="s">
        <v>431</v>
      </c>
      <c r="E51" s="8" t="s">
        <v>432</v>
      </c>
      <c r="F51" s="8" t="s">
        <v>433</v>
      </c>
      <c r="G51" s="6" t="s">
        <v>38</v>
      </c>
      <c r="H51" s="6" t="s">
        <v>39</v>
      </c>
      <c r="I51" s="8" t="s">
        <v>40</v>
      </c>
      <c r="J51" s="9">
        <v>1</v>
      </c>
      <c r="K51" s="9">
        <v>238</v>
      </c>
      <c r="L51" s="9">
        <v>2024</v>
      </c>
      <c r="M51" s="8" t="s">
        <v>434</v>
      </c>
      <c r="N51" s="8" t="s">
        <v>42</v>
      </c>
      <c r="O51" s="8" t="s">
        <v>43</v>
      </c>
      <c r="P51" s="6" t="s">
        <v>44</v>
      </c>
      <c r="Q51" s="8" t="s">
        <v>45</v>
      </c>
      <c r="R51" s="10" t="s">
        <v>435</v>
      </c>
      <c r="S51" s="11" t="s">
        <v>129</v>
      </c>
      <c r="T51" s="6"/>
      <c r="U51" s="12"/>
      <c r="V51" s="27" t="str">
        <f>HYPERLINK("https://znanium.ru/catalog/product/2131730", "Ознакомиться")</f>
        <v>Ознакомиться</v>
      </c>
      <c r="W51" s="8" t="s">
        <v>71</v>
      </c>
      <c r="X51" s="6"/>
      <c r="Y51" s="6"/>
      <c r="Z51" s="6"/>
      <c r="AA51" s="6" t="s">
        <v>149</v>
      </c>
      <c r="AB51" s="8" t="s">
        <v>436</v>
      </c>
    </row>
    <row r="52" spans="1:28" s="4" customFormat="1" ht="51.95" customHeight="1" x14ac:dyDescent="0.2">
      <c r="A52" s="5">
        <v>0</v>
      </c>
      <c r="B52" s="6" t="s">
        <v>437</v>
      </c>
      <c r="C52" s="7">
        <v>1610</v>
      </c>
      <c r="D52" s="8" t="s">
        <v>438</v>
      </c>
      <c r="E52" s="8" t="s">
        <v>439</v>
      </c>
      <c r="F52" s="8" t="s">
        <v>294</v>
      </c>
      <c r="G52" s="6" t="s">
        <v>38</v>
      </c>
      <c r="H52" s="6" t="s">
        <v>39</v>
      </c>
      <c r="I52" s="8" t="s">
        <v>40</v>
      </c>
      <c r="J52" s="9">
        <v>1</v>
      </c>
      <c r="K52" s="9">
        <v>358</v>
      </c>
      <c r="L52" s="9">
        <v>2023</v>
      </c>
      <c r="M52" s="8" t="s">
        <v>440</v>
      </c>
      <c r="N52" s="8" t="s">
        <v>42</v>
      </c>
      <c r="O52" s="8" t="s">
        <v>43</v>
      </c>
      <c r="P52" s="6" t="s">
        <v>44</v>
      </c>
      <c r="Q52" s="8" t="s">
        <v>45</v>
      </c>
      <c r="R52" s="10" t="s">
        <v>441</v>
      </c>
      <c r="S52" s="11" t="s">
        <v>297</v>
      </c>
      <c r="T52" s="6"/>
      <c r="U52" s="12"/>
      <c r="V52" s="27" t="str">
        <f>HYPERLINK("https://znanium.ru/catalog/product/1965755", "Ознакомиться")</f>
        <v>Ознакомиться</v>
      </c>
      <c r="W52" s="8" t="s">
        <v>256</v>
      </c>
      <c r="X52" s="6"/>
      <c r="Y52" s="6"/>
      <c r="Z52" s="6" t="s">
        <v>60</v>
      </c>
      <c r="AA52" s="6" t="s">
        <v>109</v>
      </c>
      <c r="AB52" s="8" t="s">
        <v>442</v>
      </c>
    </row>
    <row r="53" spans="1:28" s="4" customFormat="1" ht="51.95" customHeight="1" x14ac:dyDescent="0.2">
      <c r="A53" s="5">
        <v>0</v>
      </c>
      <c r="B53" s="6" t="s">
        <v>443</v>
      </c>
      <c r="C53" s="13">
        <v>710</v>
      </c>
      <c r="D53" s="8" t="s">
        <v>444</v>
      </c>
      <c r="E53" s="8" t="s">
        <v>445</v>
      </c>
      <c r="F53" s="8" t="s">
        <v>446</v>
      </c>
      <c r="G53" s="6" t="s">
        <v>78</v>
      </c>
      <c r="H53" s="6" t="s">
        <v>39</v>
      </c>
      <c r="I53" s="8" t="s">
        <v>40</v>
      </c>
      <c r="J53" s="9">
        <v>1</v>
      </c>
      <c r="K53" s="9">
        <v>142</v>
      </c>
      <c r="L53" s="9">
        <v>2025</v>
      </c>
      <c r="M53" s="8" t="s">
        <v>447</v>
      </c>
      <c r="N53" s="8" t="s">
        <v>42</v>
      </c>
      <c r="O53" s="8" t="s">
        <v>43</v>
      </c>
      <c r="P53" s="6" t="s">
        <v>44</v>
      </c>
      <c r="Q53" s="8" t="s">
        <v>45</v>
      </c>
      <c r="R53" s="10" t="s">
        <v>448</v>
      </c>
      <c r="S53" s="11" t="s">
        <v>449</v>
      </c>
      <c r="T53" s="6"/>
      <c r="U53" s="12"/>
      <c r="V53" s="27" t="str">
        <f>HYPERLINK("https://znanium.ru/catalog/product/2177881", "Ознакомиться")</f>
        <v>Ознакомиться</v>
      </c>
      <c r="W53" s="8" t="s">
        <v>108</v>
      </c>
      <c r="X53" s="6"/>
      <c r="Y53" s="6"/>
      <c r="Z53" s="6" t="s">
        <v>60</v>
      </c>
      <c r="AA53" s="6" t="s">
        <v>169</v>
      </c>
      <c r="AB53" s="8" t="s">
        <v>450</v>
      </c>
    </row>
    <row r="54" spans="1:28" s="4" customFormat="1" ht="51.95" customHeight="1" x14ac:dyDescent="0.2">
      <c r="A54" s="5">
        <v>0</v>
      </c>
      <c r="B54" s="6" t="s">
        <v>451</v>
      </c>
      <c r="C54" s="7">
        <v>2804</v>
      </c>
      <c r="D54" s="8" t="s">
        <v>452</v>
      </c>
      <c r="E54" s="8" t="s">
        <v>453</v>
      </c>
      <c r="F54" s="8" t="s">
        <v>454</v>
      </c>
      <c r="G54" s="6" t="s">
        <v>38</v>
      </c>
      <c r="H54" s="6" t="s">
        <v>55</v>
      </c>
      <c r="I54" s="8" t="s">
        <v>126</v>
      </c>
      <c r="J54" s="9">
        <v>1</v>
      </c>
      <c r="K54" s="9">
        <v>610</v>
      </c>
      <c r="L54" s="9">
        <v>2024</v>
      </c>
      <c r="M54" s="8" t="s">
        <v>455</v>
      </c>
      <c r="N54" s="8" t="s">
        <v>42</v>
      </c>
      <c r="O54" s="8" t="s">
        <v>43</v>
      </c>
      <c r="P54" s="6" t="s">
        <v>44</v>
      </c>
      <c r="Q54" s="8" t="s">
        <v>45</v>
      </c>
      <c r="R54" s="10" t="s">
        <v>456</v>
      </c>
      <c r="S54" s="11" t="s">
        <v>457</v>
      </c>
      <c r="T54" s="6"/>
      <c r="U54" s="12"/>
      <c r="V54" s="27" t="str">
        <f>HYPERLINK("https://znanium.ru/catalog/product/1226473", "Ознакомиться")</f>
        <v>Ознакомиться</v>
      </c>
      <c r="W54" s="8" t="s">
        <v>71</v>
      </c>
      <c r="X54" s="6"/>
      <c r="Y54" s="6"/>
      <c r="Z54" s="6"/>
      <c r="AA54" s="6" t="s">
        <v>49</v>
      </c>
      <c r="AB54" s="8" t="s">
        <v>458</v>
      </c>
    </row>
    <row r="55" spans="1:28" s="4" customFormat="1" ht="51.95" customHeight="1" x14ac:dyDescent="0.2">
      <c r="A55" s="5">
        <v>0</v>
      </c>
      <c r="B55" s="6" t="s">
        <v>459</v>
      </c>
      <c r="C55" s="7">
        <v>1364.9</v>
      </c>
      <c r="D55" s="8" t="s">
        <v>460</v>
      </c>
      <c r="E55" s="8" t="s">
        <v>461</v>
      </c>
      <c r="F55" s="8" t="s">
        <v>462</v>
      </c>
      <c r="G55" s="6" t="s">
        <v>67</v>
      </c>
      <c r="H55" s="6" t="s">
        <v>39</v>
      </c>
      <c r="I55" s="8" t="s">
        <v>175</v>
      </c>
      <c r="J55" s="9">
        <v>1</v>
      </c>
      <c r="K55" s="9">
        <v>304</v>
      </c>
      <c r="L55" s="9">
        <v>2023</v>
      </c>
      <c r="M55" s="8" t="s">
        <v>463</v>
      </c>
      <c r="N55" s="8" t="s">
        <v>42</v>
      </c>
      <c r="O55" s="8" t="s">
        <v>43</v>
      </c>
      <c r="P55" s="6" t="s">
        <v>44</v>
      </c>
      <c r="Q55" s="8" t="s">
        <v>177</v>
      </c>
      <c r="R55" s="10" t="s">
        <v>464</v>
      </c>
      <c r="S55" s="11" t="s">
        <v>465</v>
      </c>
      <c r="T55" s="6"/>
      <c r="U55" s="12"/>
      <c r="V55" s="27" t="str">
        <f>HYPERLINK("https://znanium.ru/catalog/product/1052256", "Ознакомиться")</f>
        <v>Ознакомиться</v>
      </c>
      <c r="W55" s="8" t="s">
        <v>466</v>
      </c>
      <c r="X55" s="6"/>
      <c r="Y55" s="6"/>
      <c r="Z55" s="6"/>
      <c r="AA55" s="6" t="s">
        <v>467</v>
      </c>
      <c r="AB55" s="8" t="s">
        <v>468</v>
      </c>
    </row>
    <row r="56" spans="1:28" s="4" customFormat="1" ht="51.95" customHeight="1" x14ac:dyDescent="0.2">
      <c r="A56" s="5">
        <v>0</v>
      </c>
      <c r="B56" s="6" t="s">
        <v>469</v>
      </c>
      <c r="C56" s="13">
        <v>830</v>
      </c>
      <c r="D56" s="8" t="s">
        <v>470</v>
      </c>
      <c r="E56" s="8" t="s">
        <v>471</v>
      </c>
      <c r="F56" s="8" t="s">
        <v>472</v>
      </c>
      <c r="G56" s="6" t="s">
        <v>38</v>
      </c>
      <c r="H56" s="6" t="s">
        <v>39</v>
      </c>
      <c r="I56" s="8" t="s">
        <v>40</v>
      </c>
      <c r="J56" s="9">
        <v>1</v>
      </c>
      <c r="K56" s="9">
        <v>224</v>
      </c>
      <c r="L56" s="9">
        <v>2022</v>
      </c>
      <c r="M56" s="8" t="s">
        <v>473</v>
      </c>
      <c r="N56" s="8" t="s">
        <v>42</v>
      </c>
      <c r="O56" s="8" t="s">
        <v>43</v>
      </c>
      <c r="P56" s="6" t="s">
        <v>44</v>
      </c>
      <c r="Q56" s="8" t="s">
        <v>45</v>
      </c>
      <c r="R56" s="10" t="s">
        <v>474</v>
      </c>
      <c r="S56" s="11" t="s">
        <v>475</v>
      </c>
      <c r="T56" s="6"/>
      <c r="U56" s="12"/>
      <c r="V56" s="27" t="str">
        <f>HYPERLINK("https://znanium.ru/catalog/product/1723512", "Ознакомиться")</f>
        <v>Ознакомиться</v>
      </c>
      <c r="W56" s="8" t="s">
        <v>476</v>
      </c>
      <c r="X56" s="6"/>
      <c r="Y56" s="6"/>
      <c r="Z56" s="6" t="s">
        <v>60</v>
      </c>
      <c r="AA56" s="6" t="s">
        <v>169</v>
      </c>
      <c r="AB56" s="8" t="s">
        <v>477</v>
      </c>
    </row>
    <row r="57" spans="1:28" s="4" customFormat="1" ht="51.95" customHeight="1" x14ac:dyDescent="0.2">
      <c r="A57" s="5">
        <v>0</v>
      </c>
      <c r="B57" s="6" t="s">
        <v>478</v>
      </c>
      <c r="C57" s="7">
        <v>1524</v>
      </c>
      <c r="D57" s="8" t="s">
        <v>479</v>
      </c>
      <c r="E57" s="8" t="s">
        <v>480</v>
      </c>
      <c r="F57" s="8" t="s">
        <v>481</v>
      </c>
      <c r="G57" s="6" t="s">
        <v>67</v>
      </c>
      <c r="H57" s="6" t="s">
        <v>55</v>
      </c>
      <c r="I57" s="8" t="s">
        <v>126</v>
      </c>
      <c r="J57" s="9">
        <v>1</v>
      </c>
      <c r="K57" s="9">
        <v>304</v>
      </c>
      <c r="L57" s="9">
        <v>2025</v>
      </c>
      <c r="M57" s="8" t="s">
        <v>482</v>
      </c>
      <c r="N57" s="8" t="s">
        <v>42</v>
      </c>
      <c r="O57" s="8" t="s">
        <v>43</v>
      </c>
      <c r="P57" s="6" t="s">
        <v>44</v>
      </c>
      <c r="Q57" s="8" t="s">
        <v>45</v>
      </c>
      <c r="R57" s="10" t="s">
        <v>483</v>
      </c>
      <c r="S57" s="11" t="s">
        <v>484</v>
      </c>
      <c r="T57" s="6"/>
      <c r="U57" s="12"/>
      <c r="V57" s="27" t="str">
        <f>HYPERLINK("https://znanium.ru/catalog/product/1834753", "Ознакомиться")</f>
        <v>Ознакомиться</v>
      </c>
      <c r="W57" s="8" t="s">
        <v>71</v>
      </c>
      <c r="X57" s="6"/>
      <c r="Y57" s="6"/>
      <c r="Z57" s="6"/>
      <c r="AA57" s="6" t="s">
        <v>485</v>
      </c>
      <c r="AB57" s="8" t="s">
        <v>486</v>
      </c>
    </row>
    <row r="58" spans="1:28" s="4" customFormat="1" ht="51.95" customHeight="1" x14ac:dyDescent="0.2">
      <c r="A58" s="5">
        <v>0</v>
      </c>
      <c r="B58" s="6" t="s">
        <v>487</v>
      </c>
      <c r="C58" s="7">
        <v>1034.9000000000001</v>
      </c>
      <c r="D58" s="8" t="s">
        <v>488</v>
      </c>
      <c r="E58" s="8" t="s">
        <v>489</v>
      </c>
      <c r="F58" s="8" t="s">
        <v>490</v>
      </c>
      <c r="G58" s="6" t="s">
        <v>38</v>
      </c>
      <c r="H58" s="6" t="s">
        <v>39</v>
      </c>
      <c r="I58" s="8" t="s">
        <v>175</v>
      </c>
      <c r="J58" s="9">
        <v>1</v>
      </c>
      <c r="K58" s="9">
        <v>229</v>
      </c>
      <c r="L58" s="9">
        <v>2023</v>
      </c>
      <c r="M58" s="8" t="s">
        <v>491</v>
      </c>
      <c r="N58" s="8" t="s">
        <v>42</v>
      </c>
      <c r="O58" s="8" t="s">
        <v>43</v>
      </c>
      <c r="P58" s="6" t="s">
        <v>44</v>
      </c>
      <c r="Q58" s="8" t="s">
        <v>177</v>
      </c>
      <c r="R58" s="10" t="s">
        <v>492</v>
      </c>
      <c r="S58" s="11" t="s">
        <v>493</v>
      </c>
      <c r="T58" s="6"/>
      <c r="U58" s="12"/>
      <c r="V58" s="27" t="str">
        <f>HYPERLINK("https://znanium.ru/catalog/product/1081966", "Ознакомиться")</f>
        <v>Ознакомиться</v>
      </c>
      <c r="W58" s="8" t="s">
        <v>71</v>
      </c>
      <c r="X58" s="6"/>
      <c r="Y58" s="6"/>
      <c r="Z58" s="6"/>
      <c r="AA58" s="6" t="s">
        <v>97</v>
      </c>
      <c r="AB58" s="8" t="s">
        <v>494</v>
      </c>
    </row>
    <row r="59" spans="1:28" s="4" customFormat="1" ht="51.95" customHeight="1" x14ac:dyDescent="0.2">
      <c r="A59" s="5">
        <v>0</v>
      </c>
      <c r="B59" s="6" t="s">
        <v>495</v>
      </c>
      <c r="C59" s="7">
        <v>1064.9000000000001</v>
      </c>
      <c r="D59" s="8" t="s">
        <v>496</v>
      </c>
      <c r="E59" s="8" t="s">
        <v>497</v>
      </c>
      <c r="F59" s="8" t="s">
        <v>498</v>
      </c>
      <c r="G59" s="6" t="s">
        <v>67</v>
      </c>
      <c r="H59" s="6" t="s">
        <v>499</v>
      </c>
      <c r="I59" s="8" t="s">
        <v>238</v>
      </c>
      <c r="J59" s="9">
        <v>1</v>
      </c>
      <c r="K59" s="9">
        <v>288</v>
      </c>
      <c r="L59" s="9">
        <v>2022</v>
      </c>
      <c r="M59" s="8" t="s">
        <v>463</v>
      </c>
      <c r="N59" s="8" t="s">
        <v>42</v>
      </c>
      <c r="O59" s="8" t="s">
        <v>43</v>
      </c>
      <c r="P59" s="6" t="s">
        <v>44</v>
      </c>
      <c r="Q59" s="8" t="s">
        <v>177</v>
      </c>
      <c r="R59" s="10" t="s">
        <v>464</v>
      </c>
      <c r="S59" s="11" t="s">
        <v>465</v>
      </c>
      <c r="T59" s="6"/>
      <c r="U59" s="12"/>
      <c r="V59" s="27" t="str">
        <f>HYPERLINK("https://znanium.ru/catalog/product/1052256", "Ознакомиться")</f>
        <v>Ознакомиться</v>
      </c>
      <c r="W59" s="8" t="s">
        <v>466</v>
      </c>
      <c r="X59" s="6"/>
      <c r="Y59" s="6"/>
      <c r="Z59" s="6"/>
      <c r="AA59" s="6" t="s">
        <v>500</v>
      </c>
      <c r="AB59" s="8" t="s">
        <v>501</v>
      </c>
    </row>
    <row r="60" spans="1:28" s="4" customFormat="1" ht="51.95" customHeight="1" x14ac:dyDescent="0.2">
      <c r="A60" s="5">
        <v>0</v>
      </c>
      <c r="B60" s="6" t="s">
        <v>502</v>
      </c>
      <c r="C60" s="7">
        <v>2020</v>
      </c>
      <c r="D60" s="8" t="s">
        <v>503</v>
      </c>
      <c r="E60" s="8" t="s">
        <v>504</v>
      </c>
      <c r="F60" s="8" t="s">
        <v>505</v>
      </c>
      <c r="G60" s="6" t="s">
        <v>38</v>
      </c>
      <c r="H60" s="6" t="s">
        <v>39</v>
      </c>
      <c r="I60" s="8" t="s">
        <v>40</v>
      </c>
      <c r="J60" s="9">
        <v>1</v>
      </c>
      <c r="K60" s="9">
        <v>530</v>
      </c>
      <c r="L60" s="9">
        <v>2022</v>
      </c>
      <c r="M60" s="8" t="s">
        <v>506</v>
      </c>
      <c r="N60" s="8" t="s">
        <v>42</v>
      </c>
      <c r="O60" s="8" t="s">
        <v>43</v>
      </c>
      <c r="P60" s="6" t="s">
        <v>93</v>
      </c>
      <c r="Q60" s="8" t="s">
        <v>45</v>
      </c>
      <c r="R60" s="10" t="s">
        <v>507</v>
      </c>
      <c r="S60" s="11" t="s">
        <v>508</v>
      </c>
      <c r="T60" s="6"/>
      <c r="U60" s="12"/>
      <c r="V60" s="27" t="str">
        <f>HYPERLINK("https://znanium.ru/catalog/product/1850693", "Ознакомиться")</f>
        <v>Ознакомиться</v>
      </c>
      <c r="W60" s="8" t="s">
        <v>256</v>
      </c>
      <c r="X60" s="6"/>
      <c r="Y60" s="6"/>
      <c r="Z60" s="6" t="s">
        <v>60</v>
      </c>
      <c r="AA60" s="6" t="s">
        <v>509</v>
      </c>
      <c r="AB60" s="8" t="s">
        <v>510</v>
      </c>
    </row>
    <row r="61" spans="1:28" s="4" customFormat="1" ht="51.95" customHeight="1" x14ac:dyDescent="0.2">
      <c r="A61" s="5">
        <v>0</v>
      </c>
      <c r="B61" s="6" t="s">
        <v>511</v>
      </c>
      <c r="C61" s="7">
        <v>2544</v>
      </c>
      <c r="D61" s="8" t="s">
        <v>512</v>
      </c>
      <c r="E61" s="8" t="s">
        <v>497</v>
      </c>
      <c r="F61" s="8" t="s">
        <v>513</v>
      </c>
      <c r="G61" s="6" t="s">
        <v>67</v>
      </c>
      <c r="H61" s="6" t="s">
        <v>55</v>
      </c>
      <c r="I61" s="8" t="s">
        <v>40</v>
      </c>
      <c r="J61" s="9">
        <v>1</v>
      </c>
      <c r="K61" s="9">
        <v>864</v>
      </c>
      <c r="L61" s="9">
        <v>2024</v>
      </c>
      <c r="M61" s="8" t="s">
        <v>514</v>
      </c>
      <c r="N61" s="8" t="s">
        <v>42</v>
      </c>
      <c r="O61" s="8" t="s">
        <v>43</v>
      </c>
      <c r="P61" s="6" t="s">
        <v>93</v>
      </c>
      <c r="Q61" s="8" t="s">
        <v>45</v>
      </c>
      <c r="R61" s="10" t="s">
        <v>515</v>
      </c>
      <c r="S61" s="11" t="s">
        <v>516</v>
      </c>
      <c r="T61" s="6"/>
      <c r="U61" s="12"/>
      <c r="V61" s="12"/>
      <c r="W61" s="8" t="s">
        <v>71</v>
      </c>
      <c r="X61" s="6"/>
      <c r="Y61" s="6"/>
      <c r="Z61" s="6"/>
      <c r="AA61" s="6" t="s">
        <v>517</v>
      </c>
      <c r="AB61" s="8" t="s">
        <v>518</v>
      </c>
    </row>
    <row r="62" spans="1:28" s="4" customFormat="1" ht="51.95" customHeight="1" x14ac:dyDescent="0.2">
      <c r="A62" s="5">
        <v>0</v>
      </c>
      <c r="B62" s="6" t="s">
        <v>519</v>
      </c>
      <c r="C62" s="7">
        <v>1104</v>
      </c>
      <c r="D62" s="8" t="s">
        <v>520</v>
      </c>
      <c r="E62" s="8" t="s">
        <v>497</v>
      </c>
      <c r="F62" s="8" t="s">
        <v>472</v>
      </c>
      <c r="G62" s="6" t="s">
        <v>67</v>
      </c>
      <c r="H62" s="6" t="s">
        <v>39</v>
      </c>
      <c r="I62" s="8" t="s">
        <v>175</v>
      </c>
      <c r="J62" s="9">
        <v>1</v>
      </c>
      <c r="K62" s="9">
        <v>240</v>
      </c>
      <c r="L62" s="9">
        <v>2024</v>
      </c>
      <c r="M62" s="8" t="s">
        <v>521</v>
      </c>
      <c r="N62" s="8" t="s">
        <v>42</v>
      </c>
      <c r="O62" s="8" t="s">
        <v>43</v>
      </c>
      <c r="P62" s="6" t="s">
        <v>44</v>
      </c>
      <c r="Q62" s="8" t="s">
        <v>177</v>
      </c>
      <c r="R62" s="10" t="s">
        <v>522</v>
      </c>
      <c r="S62" s="11" t="s">
        <v>523</v>
      </c>
      <c r="T62" s="6"/>
      <c r="U62" s="12"/>
      <c r="V62" s="27" t="str">
        <f>HYPERLINK("https://znanium.ru/catalog/product/2058779", "Ознакомиться")</f>
        <v>Ознакомиться</v>
      </c>
      <c r="W62" s="8" t="s">
        <v>476</v>
      </c>
      <c r="X62" s="6"/>
      <c r="Y62" s="6"/>
      <c r="Z62" s="6"/>
      <c r="AA62" s="6" t="s">
        <v>524</v>
      </c>
      <c r="AB62" s="8" t="s">
        <v>525</v>
      </c>
    </row>
    <row r="63" spans="1:28" s="4" customFormat="1" ht="51.95" customHeight="1" x14ac:dyDescent="0.2">
      <c r="A63" s="5">
        <v>0</v>
      </c>
      <c r="B63" s="6" t="s">
        <v>526</v>
      </c>
      <c r="C63" s="7">
        <v>1234</v>
      </c>
      <c r="D63" s="8" t="s">
        <v>527</v>
      </c>
      <c r="E63" s="8" t="s">
        <v>528</v>
      </c>
      <c r="F63" s="8" t="s">
        <v>529</v>
      </c>
      <c r="G63" s="6" t="s">
        <v>67</v>
      </c>
      <c r="H63" s="6" t="s">
        <v>39</v>
      </c>
      <c r="I63" s="8" t="s">
        <v>175</v>
      </c>
      <c r="J63" s="9">
        <v>1</v>
      </c>
      <c r="K63" s="9">
        <v>269</v>
      </c>
      <c r="L63" s="9">
        <v>2024</v>
      </c>
      <c r="M63" s="8" t="s">
        <v>530</v>
      </c>
      <c r="N63" s="8" t="s">
        <v>42</v>
      </c>
      <c r="O63" s="8" t="s">
        <v>43</v>
      </c>
      <c r="P63" s="6" t="s">
        <v>93</v>
      </c>
      <c r="Q63" s="8" t="s">
        <v>177</v>
      </c>
      <c r="R63" s="10" t="s">
        <v>411</v>
      </c>
      <c r="S63" s="11" t="s">
        <v>531</v>
      </c>
      <c r="T63" s="6"/>
      <c r="U63" s="12"/>
      <c r="V63" s="27" t="str">
        <f>HYPERLINK("https://znanium.ru/catalog/product/1009619", "Ознакомиться")</f>
        <v>Ознакомиться</v>
      </c>
      <c r="W63" s="8" t="s">
        <v>71</v>
      </c>
      <c r="X63" s="6"/>
      <c r="Y63" s="6"/>
      <c r="Z63" s="6"/>
      <c r="AA63" s="6" t="s">
        <v>243</v>
      </c>
      <c r="AB63" s="8" t="s">
        <v>532</v>
      </c>
    </row>
    <row r="64" spans="1:28" s="4" customFormat="1" ht="51.95" customHeight="1" x14ac:dyDescent="0.2">
      <c r="A64" s="5">
        <v>0</v>
      </c>
      <c r="B64" s="6" t="s">
        <v>533</v>
      </c>
      <c r="C64" s="7">
        <v>1890</v>
      </c>
      <c r="D64" s="8" t="s">
        <v>534</v>
      </c>
      <c r="E64" s="8" t="s">
        <v>535</v>
      </c>
      <c r="F64" s="8" t="s">
        <v>536</v>
      </c>
      <c r="G64" s="6" t="s">
        <v>67</v>
      </c>
      <c r="H64" s="6" t="s">
        <v>39</v>
      </c>
      <c r="I64" s="8" t="s">
        <v>79</v>
      </c>
      <c r="J64" s="9">
        <v>1</v>
      </c>
      <c r="K64" s="9">
        <v>409</v>
      </c>
      <c r="L64" s="9">
        <v>2024</v>
      </c>
      <c r="M64" s="8" t="s">
        <v>537</v>
      </c>
      <c r="N64" s="8" t="s">
        <v>42</v>
      </c>
      <c r="O64" s="8" t="s">
        <v>43</v>
      </c>
      <c r="P64" s="6" t="s">
        <v>82</v>
      </c>
      <c r="Q64" s="8" t="s">
        <v>83</v>
      </c>
      <c r="R64" s="10" t="s">
        <v>538</v>
      </c>
      <c r="S64" s="11"/>
      <c r="T64" s="6"/>
      <c r="U64" s="12"/>
      <c r="V64" s="27" t="str">
        <f>HYPERLINK("https://znanium.ru/catalog/product/2117144", "Ознакомиться")</f>
        <v>Ознакомиться</v>
      </c>
      <c r="W64" s="8" t="s">
        <v>71</v>
      </c>
      <c r="X64" s="6"/>
      <c r="Y64" s="6"/>
      <c r="Z64" s="6"/>
      <c r="AA64" s="6" t="s">
        <v>97</v>
      </c>
      <c r="AB64" s="8" t="s">
        <v>539</v>
      </c>
    </row>
    <row r="65" spans="1:28" s="4" customFormat="1" ht="51.95" customHeight="1" x14ac:dyDescent="0.2">
      <c r="A65" s="5">
        <v>0</v>
      </c>
      <c r="B65" s="6" t="s">
        <v>540</v>
      </c>
      <c r="C65" s="7">
        <v>1294.9000000000001</v>
      </c>
      <c r="D65" s="8" t="s">
        <v>541</v>
      </c>
      <c r="E65" s="8" t="s">
        <v>542</v>
      </c>
      <c r="F65" s="8" t="s">
        <v>543</v>
      </c>
      <c r="G65" s="6" t="s">
        <v>67</v>
      </c>
      <c r="H65" s="6" t="s">
        <v>55</v>
      </c>
      <c r="I65" s="8" t="s">
        <v>126</v>
      </c>
      <c r="J65" s="9">
        <v>1</v>
      </c>
      <c r="K65" s="9">
        <v>288</v>
      </c>
      <c r="L65" s="9">
        <v>2023</v>
      </c>
      <c r="M65" s="8" t="s">
        <v>544</v>
      </c>
      <c r="N65" s="8" t="s">
        <v>42</v>
      </c>
      <c r="O65" s="8" t="s">
        <v>43</v>
      </c>
      <c r="P65" s="6" t="s">
        <v>44</v>
      </c>
      <c r="Q65" s="8" t="s">
        <v>45</v>
      </c>
      <c r="R65" s="10" t="s">
        <v>545</v>
      </c>
      <c r="S65" s="11" t="s">
        <v>546</v>
      </c>
      <c r="T65" s="6"/>
      <c r="U65" s="12"/>
      <c r="V65" s="27" t="str">
        <f>HYPERLINK("https://znanium.ru/catalog/product/1088223", "Ознакомиться")</f>
        <v>Ознакомиться</v>
      </c>
      <c r="W65" s="8" t="s">
        <v>71</v>
      </c>
      <c r="X65" s="6"/>
      <c r="Y65" s="6"/>
      <c r="Z65" s="6"/>
      <c r="AA65" s="6" t="s">
        <v>547</v>
      </c>
      <c r="AB65" s="8" t="s">
        <v>548</v>
      </c>
    </row>
    <row r="66" spans="1:28" s="4" customFormat="1" ht="51.95" customHeight="1" x14ac:dyDescent="0.2">
      <c r="A66" s="5">
        <v>0</v>
      </c>
      <c r="B66" s="6" t="s">
        <v>549</v>
      </c>
      <c r="C66" s="7">
        <v>2367</v>
      </c>
      <c r="D66" s="8" t="s">
        <v>550</v>
      </c>
      <c r="E66" s="8" t="s">
        <v>551</v>
      </c>
      <c r="F66" s="8" t="s">
        <v>552</v>
      </c>
      <c r="G66" s="6" t="s">
        <v>67</v>
      </c>
      <c r="H66" s="6" t="s">
        <v>55</v>
      </c>
      <c r="I66" s="8"/>
      <c r="J66" s="9">
        <v>1</v>
      </c>
      <c r="K66" s="9">
        <v>432</v>
      </c>
      <c r="L66" s="9">
        <v>2024</v>
      </c>
      <c r="M66" s="8" t="s">
        <v>553</v>
      </c>
      <c r="N66" s="8" t="s">
        <v>42</v>
      </c>
      <c r="O66" s="8" t="s">
        <v>43</v>
      </c>
      <c r="P66" s="6" t="s">
        <v>44</v>
      </c>
      <c r="Q66" s="8" t="s">
        <v>45</v>
      </c>
      <c r="R66" s="10" t="s">
        <v>554</v>
      </c>
      <c r="S66" s="11" t="s">
        <v>555</v>
      </c>
      <c r="T66" s="6"/>
      <c r="U66" s="12"/>
      <c r="V66" s="12"/>
      <c r="W66" s="8" t="s">
        <v>71</v>
      </c>
      <c r="X66" s="6"/>
      <c r="Y66" s="6"/>
      <c r="Z66" s="6"/>
      <c r="AA66" s="6" t="s">
        <v>485</v>
      </c>
      <c r="AB66" s="8" t="s">
        <v>556</v>
      </c>
    </row>
    <row r="67" spans="1:28" s="4" customFormat="1" ht="51.95" customHeight="1" x14ac:dyDescent="0.2">
      <c r="A67" s="5">
        <v>0</v>
      </c>
      <c r="B67" s="6" t="s">
        <v>557</v>
      </c>
      <c r="C67" s="7">
        <v>1254</v>
      </c>
      <c r="D67" s="8" t="s">
        <v>558</v>
      </c>
      <c r="E67" s="8" t="s">
        <v>559</v>
      </c>
      <c r="F67" s="8" t="s">
        <v>560</v>
      </c>
      <c r="G67" s="6" t="s">
        <v>67</v>
      </c>
      <c r="H67" s="6" t="s">
        <v>55</v>
      </c>
      <c r="I67" s="8" t="s">
        <v>126</v>
      </c>
      <c r="J67" s="9">
        <v>1</v>
      </c>
      <c r="K67" s="9">
        <v>272</v>
      </c>
      <c r="L67" s="9">
        <v>2024</v>
      </c>
      <c r="M67" s="8" t="s">
        <v>561</v>
      </c>
      <c r="N67" s="8" t="s">
        <v>42</v>
      </c>
      <c r="O67" s="8" t="s">
        <v>81</v>
      </c>
      <c r="P67" s="6" t="s">
        <v>44</v>
      </c>
      <c r="Q67" s="8" t="s">
        <v>45</v>
      </c>
      <c r="R67" s="10" t="s">
        <v>562</v>
      </c>
      <c r="S67" s="11" t="s">
        <v>563</v>
      </c>
      <c r="T67" s="6"/>
      <c r="U67" s="12"/>
      <c r="V67" s="27" t="str">
        <f>HYPERLINK("https://znanium.ru/catalog/product/1834707", "Ознакомиться")</f>
        <v>Ознакомиться</v>
      </c>
      <c r="W67" s="8" t="s">
        <v>564</v>
      </c>
      <c r="X67" s="6"/>
      <c r="Y67" s="6"/>
      <c r="Z67" s="6"/>
      <c r="AA67" s="6" t="s">
        <v>485</v>
      </c>
      <c r="AB67" s="8" t="s">
        <v>565</v>
      </c>
    </row>
    <row r="68" spans="1:28" s="4" customFormat="1" ht="51.95" customHeight="1" x14ac:dyDescent="0.2">
      <c r="A68" s="5">
        <v>0</v>
      </c>
      <c r="B68" s="6" t="s">
        <v>566</v>
      </c>
      <c r="C68" s="13">
        <v>900</v>
      </c>
      <c r="D68" s="8" t="s">
        <v>567</v>
      </c>
      <c r="E68" s="8" t="s">
        <v>568</v>
      </c>
      <c r="F68" s="8" t="s">
        <v>569</v>
      </c>
      <c r="G68" s="6" t="s">
        <v>67</v>
      </c>
      <c r="H68" s="6" t="s">
        <v>39</v>
      </c>
      <c r="I68" s="8" t="s">
        <v>40</v>
      </c>
      <c r="J68" s="9">
        <v>1</v>
      </c>
      <c r="K68" s="9">
        <v>234</v>
      </c>
      <c r="L68" s="9">
        <v>2022</v>
      </c>
      <c r="M68" s="8" t="s">
        <v>570</v>
      </c>
      <c r="N68" s="8" t="s">
        <v>571</v>
      </c>
      <c r="O68" s="8" t="s">
        <v>572</v>
      </c>
      <c r="P68" s="6" t="s">
        <v>44</v>
      </c>
      <c r="Q68" s="8" t="s">
        <v>45</v>
      </c>
      <c r="R68" s="10" t="s">
        <v>573</v>
      </c>
      <c r="S68" s="11" t="s">
        <v>574</v>
      </c>
      <c r="T68" s="6"/>
      <c r="U68" s="12"/>
      <c r="V68" s="27" t="str">
        <f>HYPERLINK("https://znanium.ru/catalog/product/1818225", "Ознакомиться")</f>
        <v>Ознакомиться</v>
      </c>
      <c r="W68" s="8" t="s">
        <v>575</v>
      </c>
      <c r="X68" s="6"/>
      <c r="Y68" s="6"/>
      <c r="Z68" s="6" t="s">
        <v>60</v>
      </c>
      <c r="AA68" s="6" t="s">
        <v>316</v>
      </c>
      <c r="AB68" s="8" t="s">
        <v>576</v>
      </c>
    </row>
    <row r="69" spans="1:28" s="4" customFormat="1" ht="51.95" customHeight="1" x14ac:dyDescent="0.2">
      <c r="A69" s="5">
        <v>0</v>
      </c>
      <c r="B69" s="6" t="s">
        <v>577</v>
      </c>
      <c r="C69" s="7">
        <v>1660</v>
      </c>
      <c r="D69" s="8" t="s">
        <v>578</v>
      </c>
      <c r="E69" s="8" t="s">
        <v>579</v>
      </c>
      <c r="F69" s="8" t="s">
        <v>580</v>
      </c>
      <c r="G69" s="6" t="s">
        <v>38</v>
      </c>
      <c r="H69" s="6" t="s">
        <v>39</v>
      </c>
      <c r="I69" s="8" t="s">
        <v>40</v>
      </c>
      <c r="J69" s="9">
        <v>1</v>
      </c>
      <c r="K69" s="9">
        <v>356</v>
      </c>
      <c r="L69" s="9">
        <v>2024</v>
      </c>
      <c r="M69" s="8" t="s">
        <v>581</v>
      </c>
      <c r="N69" s="8" t="s">
        <v>42</v>
      </c>
      <c r="O69" s="8" t="s">
        <v>43</v>
      </c>
      <c r="P69" s="6" t="s">
        <v>44</v>
      </c>
      <c r="Q69" s="8" t="s">
        <v>45</v>
      </c>
      <c r="R69" s="10" t="s">
        <v>582</v>
      </c>
      <c r="S69" s="11" t="s">
        <v>583</v>
      </c>
      <c r="T69" s="6"/>
      <c r="U69" s="12"/>
      <c r="V69" s="27" t="str">
        <f>HYPERLINK("https://znanium.ru/catalog/product/2110476", "Ознакомиться")</f>
        <v>Ознакомиться</v>
      </c>
      <c r="W69" s="8" t="s">
        <v>96</v>
      </c>
      <c r="X69" s="6"/>
      <c r="Y69" s="6" t="s">
        <v>30</v>
      </c>
      <c r="Z69" s="6" t="s">
        <v>60</v>
      </c>
      <c r="AA69" s="6" t="s">
        <v>169</v>
      </c>
      <c r="AB69" s="8" t="s">
        <v>584</v>
      </c>
    </row>
    <row r="70" spans="1:28" s="4" customFormat="1" ht="51.95" customHeight="1" x14ac:dyDescent="0.2">
      <c r="A70" s="5">
        <v>0</v>
      </c>
      <c r="B70" s="6" t="s">
        <v>585</v>
      </c>
      <c r="C70" s="7">
        <v>1827</v>
      </c>
      <c r="D70" s="8" t="s">
        <v>586</v>
      </c>
      <c r="E70" s="8" t="s">
        <v>587</v>
      </c>
      <c r="F70" s="8" t="s">
        <v>588</v>
      </c>
      <c r="G70" s="6" t="s">
        <v>38</v>
      </c>
      <c r="H70" s="6" t="s">
        <v>55</v>
      </c>
      <c r="I70" s="8" t="s">
        <v>40</v>
      </c>
      <c r="J70" s="9">
        <v>1</v>
      </c>
      <c r="K70" s="9">
        <v>303</v>
      </c>
      <c r="L70" s="9">
        <v>2024</v>
      </c>
      <c r="M70" s="8" t="s">
        <v>589</v>
      </c>
      <c r="N70" s="8" t="s">
        <v>42</v>
      </c>
      <c r="O70" s="8" t="s">
        <v>43</v>
      </c>
      <c r="P70" s="6" t="s">
        <v>44</v>
      </c>
      <c r="Q70" s="8" t="s">
        <v>45</v>
      </c>
      <c r="R70" s="10" t="s">
        <v>590</v>
      </c>
      <c r="S70" s="11" t="s">
        <v>591</v>
      </c>
      <c r="T70" s="6"/>
      <c r="U70" s="12"/>
      <c r="V70" s="27" t="str">
        <f>HYPERLINK("https://znanium.ru/catalog/product/2179489", "Ознакомиться")</f>
        <v>Ознакомиться</v>
      </c>
      <c r="W70" s="8" t="s">
        <v>592</v>
      </c>
      <c r="X70" s="6"/>
      <c r="Y70" s="6"/>
      <c r="Z70" s="6" t="s">
        <v>60</v>
      </c>
      <c r="AA70" s="6" t="s">
        <v>72</v>
      </c>
      <c r="AB70" s="8" t="s">
        <v>593</v>
      </c>
    </row>
    <row r="71" spans="1:28" s="4" customFormat="1" ht="51.95" customHeight="1" x14ac:dyDescent="0.2">
      <c r="A71" s="5">
        <v>0</v>
      </c>
      <c r="B71" s="6" t="s">
        <v>594</v>
      </c>
      <c r="C71" s="7">
        <v>1034</v>
      </c>
      <c r="D71" s="8" t="s">
        <v>595</v>
      </c>
      <c r="E71" s="8" t="s">
        <v>596</v>
      </c>
      <c r="F71" s="8" t="s">
        <v>597</v>
      </c>
      <c r="G71" s="6" t="s">
        <v>78</v>
      </c>
      <c r="H71" s="6" t="s">
        <v>55</v>
      </c>
      <c r="I71" s="8" t="s">
        <v>40</v>
      </c>
      <c r="J71" s="9">
        <v>1</v>
      </c>
      <c r="K71" s="9">
        <v>224</v>
      </c>
      <c r="L71" s="9">
        <v>2024</v>
      </c>
      <c r="M71" s="8" t="s">
        <v>598</v>
      </c>
      <c r="N71" s="8" t="s">
        <v>42</v>
      </c>
      <c r="O71" s="8" t="s">
        <v>43</v>
      </c>
      <c r="P71" s="6" t="s">
        <v>44</v>
      </c>
      <c r="Q71" s="8" t="s">
        <v>45</v>
      </c>
      <c r="R71" s="10" t="s">
        <v>599</v>
      </c>
      <c r="S71" s="11" t="s">
        <v>600</v>
      </c>
      <c r="T71" s="6"/>
      <c r="U71" s="12"/>
      <c r="V71" s="27" t="str">
        <f>HYPERLINK("https://znanium.ru/catalog/product/1209815", "Ознакомиться")</f>
        <v>Ознакомиться</v>
      </c>
      <c r="W71" s="8" t="s">
        <v>476</v>
      </c>
      <c r="X71" s="6"/>
      <c r="Y71" s="6"/>
      <c r="Z71" s="6" t="s">
        <v>60</v>
      </c>
      <c r="AA71" s="6" t="s">
        <v>169</v>
      </c>
      <c r="AB71" s="8" t="s">
        <v>601</v>
      </c>
    </row>
    <row r="72" spans="1:28" s="4" customFormat="1" ht="51.95" customHeight="1" x14ac:dyDescent="0.2">
      <c r="A72" s="5">
        <v>0</v>
      </c>
      <c r="B72" s="6" t="s">
        <v>602</v>
      </c>
      <c r="C72" s="13">
        <v>530</v>
      </c>
      <c r="D72" s="8" t="s">
        <v>603</v>
      </c>
      <c r="E72" s="8" t="s">
        <v>604</v>
      </c>
      <c r="F72" s="8" t="s">
        <v>605</v>
      </c>
      <c r="G72" s="6" t="s">
        <v>78</v>
      </c>
      <c r="H72" s="6" t="s">
        <v>200</v>
      </c>
      <c r="I72" s="8" t="s">
        <v>126</v>
      </c>
      <c r="J72" s="9">
        <v>1</v>
      </c>
      <c r="K72" s="9">
        <v>96</v>
      </c>
      <c r="L72" s="9">
        <v>2024</v>
      </c>
      <c r="M72" s="8" t="s">
        <v>606</v>
      </c>
      <c r="N72" s="8" t="s">
        <v>42</v>
      </c>
      <c r="O72" s="8" t="s">
        <v>43</v>
      </c>
      <c r="P72" s="6" t="s">
        <v>44</v>
      </c>
      <c r="Q72" s="8" t="s">
        <v>45</v>
      </c>
      <c r="R72" s="10" t="s">
        <v>607</v>
      </c>
      <c r="S72" s="11" t="s">
        <v>608</v>
      </c>
      <c r="T72" s="6"/>
      <c r="U72" s="12"/>
      <c r="V72" s="27" t="str">
        <f>HYPERLINK("https://znanium.ru/catalog/product/2139097", "Ознакомиться")</f>
        <v>Ознакомиться</v>
      </c>
      <c r="W72" s="8" t="s">
        <v>609</v>
      </c>
      <c r="X72" s="6"/>
      <c r="Y72" s="6"/>
      <c r="Z72" s="6"/>
      <c r="AA72" s="6" t="s">
        <v>358</v>
      </c>
      <c r="AB72" s="8" t="s">
        <v>610</v>
      </c>
    </row>
    <row r="73" spans="1:28" s="4" customFormat="1" ht="51.95" customHeight="1" x14ac:dyDescent="0.2">
      <c r="A73" s="5">
        <v>0</v>
      </c>
      <c r="B73" s="6" t="s">
        <v>611</v>
      </c>
      <c r="C73" s="7">
        <v>1700</v>
      </c>
      <c r="D73" s="8" t="s">
        <v>612</v>
      </c>
      <c r="E73" s="8" t="s">
        <v>613</v>
      </c>
      <c r="F73" s="8" t="s">
        <v>614</v>
      </c>
      <c r="G73" s="6" t="s">
        <v>38</v>
      </c>
      <c r="H73" s="6" t="s">
        <v>39</v>
      </c>
      <c r="I73" s="8" t="s">
        <v>40</v>
      </c>
      <c r="J73" s="9">
        <v>1</v>
      </c>
      <c r="K73" s="9">
        <v>364</v>
      </c>
      <c r="L73" s="9">
        <v>2024</v>
      </c>
      <c r="M73" s="8" t="s">
        <v>615</v>
      </c>
      <c r="N73" s="8" t="s">
        <v>42</v>
      </c>
      <c r="O73" s="8" t="s">
        <v>43</v>
      </c>
      <c r="P73" s="6" t="s">
        <v>93</v>
      </c>
      <c r="Q73" s="8" t="s">
        <v>45</v>
      </c>
      <c r="R73" s="10" t="s">
        <v>616</v>
      </c>
      <c r="S73" s="11" t="s">
        <v>617</v>
      </c>
      <c r="T73" s="6"/>
      <c r="U73" s="12"/>
      <c r="V73" s="27" t="str">
        <f>HYPERLINK("https://znanium.ru/catalog/product/1902852", "Ознакомиться")</f>
        <v>Ознакомиться</v>
      </c>
      <c r="W73" s="8" t="s">
        <v>384</v>
      </c>
      <c r="X73" s="6"/>
      <c r="Y73" s="6"/>
      <c r="Z73" s="6" t="s">
        <v>60</v>
      </c>
      <c r="AA73" s="6" t="s">
        <v>109</v>
      </c>
      <c r="AB73" s="8" t="s">
        <v>618</v>
      </c>
    </row>
    <row r="74" spans="1:28" s="4" customFormat="1" ht="51.95" customHeight="1" x14ac:dyDescent="0.2">
      <c r="A74" s="5">
        <v>0</v>
      </c>
      <c r="B74" s="6" t="s">
        <v>619</v>
      </c>
      <c r="C74" s="7">
        <v>1354</v>
      </c>
      <c r="D74" s="8" t="s">
        <v>620</v>
      </c>
      <c r="E74" s="8" t="s">
        <v>621</v>
      </c>
      <c r="F74" s="8" t="s">
        <v>622</v>
      </c>
      <c r="G74" s="6" t="s">
        <v>78</v>
      </c>
      <c r="H74" s="6" t="s">
        <v>39</v>
      </c>
      <c r="I74" s="8" t="s">
        <v>79</v>
      </c>
      <c r="J74" s="9">
        <v>1</v>
      </c>
      <c r="K74" s="9">
        <v>298</v>
      </c>
      <c r="L74" s="9">
        <v>2023</v>
      </c>
      <c r="M74" s="8" t="s">
        <v>623</v>
      </c>
      <c r="N74" s="8" t="s">
        <v>42</v>
      </c>
      <c r="O74" s="8" t="s">
        <v>43</v>
      </c>
      <c r="P74" s="6" t="s">
        <v>82</v>
      </c>
      <c r="Q74" s="8" t="s">
        <v>83</v>
      </c>
      <c r="R74" s="10" t="s">
        <v>624</v>
      </c>
      <c r="S74" s="11"/>
      <c r="T74" s="6"/>
      <c r="U74" s="12"/>
      <c r="V74" s="27" t="str">
        <f>HYPERLINK("https://znanium.ru/catalog/product/952211", "Ознакомиться")</f>
        <v>Ознакомиться</v>
      </c>
      <c r="W74" s="8" t="s">
        <v>256</v>
      </c>
      <c r="X74" s="6"/>
      <c r="Y74" s="6"/>
      <c r="Z74" s="6"/>
      <c r="AA74" s="6" t="s">
        <v>109</v>
      </c>
      <c r="AB74" s="8" t="s">
        <v>625</v>
      </c>
    </row>
    <row r="75" spans="1:28" s="14" customFormat="1" ht="21.95" customHeight="1" x14ac:dyDescent="0.2"/>
    <row r="76" spans="1:28" ht="15.95" customHeight="1" x14ac:dyDescent="0.25">
      <c r="A76" s="24" t="s">
        <v>23</v>
      </c>
      <c r="B76" s="24"/>
    </row>
    <row r="77" spans="1:28" s="15" customFormat="1" ht="12.95" customHeight="1" x14ac:dyDescent="0.2"/>
    <row r="78" spans="1:28" s="15" customFormat="1" ht="12.95" customHeight="1" x14ac:dyDescent="0.2">
      <c r="A78" s="25" t="s">
        <v>626</v>
      </c>
      <c r="B78" s="25"/>
      <c r="C78" s="25" t="s">
        <v>627</v>
      </c>
      <c r="D78" s="25"/>
      <c r="E78" s="25"/>
    </row>
    <row r="79" spans="1:28" s="15" customFormat="1" ht="12.95" customHeight="1" x14ac:dyDescent="0.2">
      <c r="A79" s="25" t="s">
        <v>628</v>
      </c>
      <c r="B79" s="25"/>
      <c r="C79" s="25" t="s">
        <v>629</v>
      </c>
      <c r="D79" s="25"/>
      <c r="E79" s="25"/>
    </row>
    <row r="80" spans="1:28" s="15" customFormat="1" ht="12.95" customHeight="1" x14ac:dyDescent="0.2">
      <c r="A80" s="25" t="s">
        <v>630</v>
      </c>
      <c r="B80" s="25"/>
      <c r="C80" s="25" t="s">
        <v>631</v>
      </c>
      <c r="D80" s="25"/>
      <c r="E80" s="25"/>
    </row>
    <row r="81" spans="1:5" s="15" customFormat="1" ht="12.95" customHeight="1" x14ac:dyDescent="0.2">
      <c r="A81" s="25" t="s">
        <v>632</v>
      </c>
      <c r="B81" s="25"/>
      <c r="C81" s="25" t="s">
        <v>633</v>
      </c>
      <c r="D81" s="25"/>
      <c r="E81" s="25"/>
    </row>
    <row r="82" spans="1:5" s="15" customFormat="1" ht="12.95" customHeight="1" x14ac:dyDescent="0.2">
      <c r="A82" s="25" t="s">
        <v>634</v>
      </c>
      <c r="B82" s="25"/>
      <c r="C82" s="25" t="s">
        <v>635</v>
      </c>
      <c r="D82" s="25"/>
      <c r="E82" s="25"/>
    </row>
    <row r="83" spans="1:5" s="15" customFormat="1" ht="12.95" customHeight="1" x14ac:dyDescent="0.2">
      <c r="A83" s="25" t="s">
        <v>636</v>
      </c>
      <c r="B83" s="25"/>
      <c r="C83" s="25" t="s">
        <v>637</v>
      </c>
      <c r="D83" s="25"/>
      <c r="E83" s="25"/>
    </row>
    <row r="84" spans="1:5" s="15" customFormat="1" ht="12.95" customHeight="1" x14ac:dyDescent="0.2">
      <c r="A84" s="25" t="s">
        <v>638</v>
      </c>
      <c r="B84" s="25"/>
      <c r="C84" s="25" t="s">
        <v>639</v>
      </c>
      <c r="D84" s="25"/>
      <c r="E84" s="25"/>
    </row>
    <row r="85" spans="1:5" s="15" customFormat="1" ht="12.95" customHeight="1" x14ac:dyDescent="0.2">
      <c r="A85" s="25" t="s">
        <v>640</v>
      </c>
      <c r="B85" s="25"/>
      <c r="C85" s="25" t="s">
        <v>641</v>
      </c>
      <c r="D85" s="25"/>
      <c r="E85" s="25"/>
    </row>
    <row r="86" spans="1:5" s="15" customFormat="1" ht="12.95" customHeight="1" x14ac:dyDescent="0.2">
      <c r="A86" s="25" t="s">
        <v>642</v>
      </c>
      <c r="B86" s="25"/>
      <c r="C86" s="25" t="s">
        <v>643</v>
      </c>
      <c r="D86" s="25"/>
      <c r="E86" s="25"/>
    </row>
    <row r="87" spans="1:5" s="15" customFormat="1" ht="12.95" customHeight="1" x14ac:dyDescent="0.2">
      <c r="A87" s="25" t="s">
        <v>644</v>
      </c>
      <c r="B87" s="25"/>
      <c r="C87" s="25" t="s">
        <v>645</v>
      </c>
      <c r="D87" s="25"/>
      <c r="E87" s="25"/>
    </row>
    <row r="88" spans="1:5" s="15" customFormat="1" ht="12.95" customHeight="1" x14ac:dyDescent="0.2">
      <c r="A88" s="25" t="s">
        <v>646</v>
      </c>
      <c r="B88" s="25"/>
      <c r="C88" s="25" t="s">
        <v>647</v>
      </c>
      <c r="D88" s="25"/>
      <c r="E88" s="25"/>
    </row>
    <row r="89" spans="1:5" s="15" customFormat="1" ht="12.95" customHeight="1" x14ac:dyDescent="0.2">
      <c r="A89" s="25" t="s">
        <v>648</v>
      </c>
      <c r="B89" s="25"/>
      <c r="C89" s="25" t="s">
        <v>649</v>
      </c>
      <c r="D89" s="25"/>
      <c r="E89" s="25"/>
    </row>
    <row r="90" spans="1:5" s="15" customFormat="1" ht="12.95" customHeight="1" x14ac:dyDescent="0.2">
      <c r="A90" s="25" t="s">
        <v>650</v>
      </c>
      <c r="B90" s="25"/>
      <c r="C90" s="25" t="s">
        <v>651</v>
      </c>
      <c r="D90" s="25"/>
      <c r="E90" s="25"/>
    </row>
    <row r="91" spans="1:5" s="15" customFormat="1" ht="12.95" customHeight="1" x14ac:dyDescent="0.2">
      <c r="A91" s="25" t="s">
        <v>652</v>
      </c>
      <c r="B91" s="25"/>
      <c r="C91" s="25" t="s">
        <v>653</v>
      </c>
      <c r="D91" s="25"/>
      <c r="E91" s="25"/>
    </row>
    <row r="92" spans="1:5" s="15" customFormat="1" ht="12.95" customHeight="1" x14ac:dyDescent="0.2">
      <c r="A92" s="25" t="s">
        <v>654</v>
      </c>
      <c r="B92" s="25"/>
      <c r="C92" s="25" t="s">
        <v>655</v>
      </c>
      <c r="D92" s="25"/>
      <c r="E92" s="25"/>
    </row>
    <row r="93" spans="1:5" s="15" customFormat="1" ht="12.95" customHeight="1" x14ac:dyDescent="0.2">
      <c r="A93" s="25" t="s">
        <v>656</v>
      </c>
      <c r="B93" s="25"/>
      <c r="C93" s="25" t="s">
        <v>657</v>
      </c>
      <c r="D93" s="25"/>
      <c r="E93" s="25"/>
    </row>
    <row r="94" spans="1:5" s="15" customFormat="1" ht="12.95" customHeight="1" x14ac:dyDescent="0.2">
      <c r="A94" s="25" t="s">
        <v>658</v>
      </c>
      <c r="B94" s="25"/>
      <c r="C94" s="25" t="s">
        <v>659</v>
      </c>
      <c r="D94" s="25"/>
      <c r="E94" s="25"/>
    </row>
    <row r="95" spans="1:5" s="15" customFormat="1" ht="12.95" customHeight="1" x14ac:dyDescent="0.2">
      <c r="A95" s="25" t="s">
        <v>660</v>
      </c>
      <c r="B95" s="25"/>
      <c r="C95" s="25" t="s">
        <v>661</v>
      </c>
      <c r="D95" s="25"/>
      <c r="E95" s="25"/>
    </row>
    <row r="96" spans="1:5" s="15" customFormat="1" ht="12.95" customHeight="1" x14ac:dyDescent="0.2">
      <c r="A96" s="25" t="s">
        <v>662</v>
      </c>
      <c r="B96" s="25"/>
      <c r="C96" s="25" t="s">
        <v>663</v>
      </c>
      <c r="D96" s="25"/>
      <c r="E96" s="25"/>
    </row>
    <row r="97" spans="1:5" s="15" customFormat="1" ht="12.95" customHeight="1" x14ac:dyDescent="0.2">
      <c r="A97" s="25" t="s">
        <v>664</v>
      </c>
      <c r="B97" s="25"/>
      <c r="C97" s="25" t="s">
        <v>665</v>
      </c>
      <c r="D97" s="25"/>
      <c r="E97" s="25"/>
    </row>
    <row r="98" spans="1:5" s="15" customFormat="1" ht="12.95" customHeight="1" x14ac:dyDescent="0.2">
      <c r="A98" s="25" t="s">
        <v>666</v>
      </c>
      <c r="B98" s="25"/>
      <c r="C98" s="25" t="s">
        <v>667</v>
      </c>
      <c r="D98" s="25"/>
      <c r="E98" s="25"/>
    </row>
    <row r="99" spans="1:5" s="15" customFormat="1" ht="12.95" customHeight="1" x14ac:dyDescent="0.2">
      <c r="A99" s="25" t="s">
        <v>668</v>
      </c>
      <c r="B99" s="25"/>
      <c r="C99" s="25" t="s">
        <v>669</v>
      </c>
      <c r="D99" s="25"/>
      <c r="E99" s="25"/>
    </row>
    <row r="100" spans="1:5" s="15" customFormat="1" ht="12.95" customHeight="1" x14ac:dyDescent="0.2">
      <c r="A100" s="25" t="s">
        <v>670</v>
      </c>
      <c r="B100" s="25"/>
      <c r="C100" s="25" t="s">
        <v>671</v>
      </c>
      <c r="D100" s="25"/>
      <c r="E100" s="25"/>
    </row>
    <row r="101" spans="1:5" s="15" customFormat="1" ht="12.95" customHeight="1" x14ac:dyDescent="0.2">
      <c r="A101" s="25" t="s">
        <v>672</v>
      </c>
      <c r="B101" s="25"/>
      <c r="C101" s="25" t="s">
        <v>673</v>
      </c>
      <c r="D101" s="25"/>
      <c r="E101" s="25"/>
    </row>
    <row r="102" spans="1:5" s="15" customFormat="1" ht="12.95" customHeight="1" x14ac:dyDescent="0.2">
      <c r="A102" s="25" t="s">
        <v>674</v>
      </c>
      <c r="B102" s="25"/>
      <c r="C102" s="25" t="s">
        <v>675</v>
      </c>
      <c r="D102" s="25"/>
      <c r="E102" s="25"/>
    </row>
    <row r="103" spans="1:5" s="15" customFormat="1" ht="12.95" customHeight="1" x14ac:dyDescent="0.2">
      <c r="A103" s="25" t="s">
        <v>676</v>
      </c>
      <c r="B103" s="25"/>
      <c r="C103" s="25" t="s">
        <v>677</v>
      </c>
      <c r="D103" s="25"/>
      <c r="E103" s="25"/>
    </row>
    <row r="104" spans="1:5" s="15" customFormat="1" ht="12.95" customHeight="1" x14ac:dyDescent="0.2">
      <c r="A104" s="25" t="s">
        <v>678</v>
      </c>
      <c r="B104" s="25"/>
      <c r="C104" s="25" t="s">
        <v>679</v>
      </c>
      <c r="D104" s="25"/>
      <c r="E104" s="25"/>
    </row>
    <row r="105" spans="1:5" s="15" customFormat="1" ht="12.95" customHeight="1" x14ac:dyDescent="0.2">
      <c r="A105" s="25" t="s">
        <v>680</v>
      </c>
      <c r="B105" s="25"/>
      <c r="C105" s="25" t="s">
        <v>681</v>
      </c>
      <c r="D105" s="25"/>
      <c r="E105" s="25"/>
    </row>
    <row r="106" spans="1:5" s="15" customFormat="1" ht="12.95" customHeight="1" x14ac:dyDescent="0.2">
      <c r="A106" s="25" t="s">
        <v>682</v>
      </c>
      <c r="B106" s="25"/>
      <c r="C106" s="25" t="s">
        <v>683</v>
      </c>
      <c r="D106" s="25"/>
      <c r="E106" s="25"/>
    </row>
    <row r="107" spans="1:5" s="15" customFormat="1" ht="12.95" customHeight="1" x14ac:dyDescent="0.2">
      <c r="A107" s="25" t="s">
        <v>684</v>
      </c>
      <c r="B107" s="25"/>
      <c r="C107" s="25" t="s">
        <v>685</v>
      </c>
      <c r="D107" s="25"/>
      <c r="E107" s="25"/>
    </row>
    <row r="108" spans="1:5" s="15" customFormat="1" ht="12.95" customHeight="1" x14ac:dyDescent="0.2">
      <c r="A108" s="25" t="s">
        <v>686</v>
      </c>
      <c r="B108" s="25"/>
      <c r="C108" s="25" t="s">
        <v>687</v>
      </c>
      <c r="D108" s="25"/>
      <c r="E108" s="25"/>
    </row>
    <row r="109" spans="1:5" s="15" customFormat="1" ht="12.95" customHeight="1" x14ac:dyDescent="0.2">
      <c r="A109" s="25" t="s">
        <v>688</v>
      </c>
      <c r="B109" s="25"/>
      <c r="C109" s="25" t="s">
        <v>689</v>
      </c>
      <c r="D109" s="25"/>
      <c r="E109" s="25"/>
    </row>
    <row r="110" spans="1:5" s="15" customFormat="1" ht="12.95" customHeight="1" x14ac:dyDescent="0.2">
      <c r="A110" s="25" t="s">
        <v>690</v>
      </c>
      <c r="B110" s="25"/>
      <c r="C110" s="25" t="s">
        <v>691</v>
      </c>
      <c r="D110" s="25"/>
      <c r="E110" s="25"/>
    </row>
    <row r="111" spans="1:5" s="15" customFormat="1" ht="12.95" customHeight="1" x14ac:dyDescent="0.2">
      <c r="A111" s="25" t="s">
        <v>692</v>
      </c>
      <c r="B111" s="25"/>
      <c r="C111" s="25" t="s">
        <v>693</v>
      </c>
      <c r="D111" s="25"/>
      <c r="E111" s="25"/>
    </row>
    <row r="112" spans="1:5" s="15" customFormat="1" ht="12.95" customHeight="1" x14ac:dyDescent="0.2">
      <c r="A112" s="25" t="s">
        <v>694</v>
      </c>
      <c r="B112" s="25"/>
      <c r="C112" s="25" t="s">
        <v>695</v>
      </c>
      <c r="D112" s="25"/>
      <c r="E112" s="25"/>
    </row>
    <row r="113" spans="1:5" s="15" customFormat="1" ht="12.95" customHeight="1" x14ac:dyDescent="0.2">
      <c r="A113" s="25" t="s">
        <v>696</v>
      </c>
      <c r="B113" s="25"/>
      <c r="C113" s="25" t="s">
        <v>697</v>
      </c>
      <c r="D113" s="25"/>
      <c r="E113" s="25"/>
    </row>
    <row r="114" spans="1:5" s="15" customFormat="1" ht="12.95" customHeight="1" x14ac:dyDescent="0.2">
      <c r="A114" s="25" t="s">
        <v>698</v>
      </c>
      <c r="B114" s="25"/>
      <c r="C114" s="25" t="s">
        <v>699</v>
      </c>
      <c r="D114" s="25"/>
      <c r="E114" s="25"/>
    </row>
    <row r="115" spans="1:5" s="15" customFormat="1" ht="12.95" customHeight="1" x14ac:dyDescent="0.2">
      <c r="A115" s="25" t="s">
        <v>700</v>
      </c>
      <c r="B115" s="25"/>
      <c r="C115" s="25" t="s">
        <v>701</v>
      </c>
      <c r="D115" s="25"/>
      <c r="E115" s="25"/>
    </row>
    <row r="116" spans="1:5" s="15" customFormat="1" ht="12.95" customHeight="1" x14ac:dyDescent="0.2">
      <c r="A116" s="25" t="s">
        <v>702</v>
      </c>
      <c r="B116" s="25"/>
      <c r="C116" s="25" t="s">
        <v>703</v>
      </c>
      <c r="D116" s="25"/>
      <c r="E116" s="25"/>
    </row>
    <row r="117" spans="1:5" s="15" customFormat="1" ht="12.95" customHeight="1" x14ac:dyDescent="0.2">
      <c r="A117" s="25" t="s">
        <v>704</v>
      </c>
      <c r="B117" s="25"/>
      <c r="C117" s="25" t="s">
        <v>705</v>
      </c>
      <c r="D117" s="25"/>
      <c r="E117" s="25"/>
    </row>
    <row r="118" spans="1:5" s="15" customFormat="1" ht="12.95" customHeight="1" x14ac:dyDescent="0.2">
      <c r="A118" s="25" t="s">
        <v>706</v>
      </c>
      <c r="B118" s="25"/>
      <c r="C118" s="25" t="s">
        <v>707</v>
      </c>
      <c r="D118" s="25"/>
      <c r="E118" s="25"/>
    </row>
    <row r="119" spans="1:5" s="15" customFormat="1" ht="12.95" customHeight="1" x14ac:dyDescent="0.2">
      <c r="A119" s="25" t="s">
        <v>708</v>
      </c>
      <c r="B119" s="25"/>
      <c r="C119" s="25" t="s">
        <v>709</v>
      </c>
      <c r="D119" s="25"/>
      <c r="E119" s="25"/>
    </row>
    <row r="120" spans="1:5" s="15" customFormat="1" ht="12.95" customHeight="1" x14ac:dyDescent="0.2">
      <c r="A120" s="25" t="s">
        <v>710</v>
      </c>
      <c r="B120" s="25"/>
      <c r="C120" s="25" t="s">
        <v>711</v>
      </c>
      <c r="D120" s="25"/>
      <c r="E120" s="25"/>
    </row>
    <row r="121" spans="1:5" s="15" customFormat="1" ht="12.95" customHeight="1" x14ac:dyDescent="0.2">
      <c r="A121" s="25" t="s">
        <v>712</v>
      </c>
      <c r="B121" s="25"/>
      <c r="C121" s="25" t="s">
        <v>713</v>
      </c>
      <c r="D121" s="25"/>
      <c r="E121" s="25"/>
    </row>
    <row r="122" spans="1:5" s="15" customFormat="1" ht="12.95" customHeight="1" x14ac:dyDescent="0.2">
      <c r="A122" s="25" t="s">
        <v>714</v>
      </c>
      <c r="B122" s="25"/>
      <c r="C122" s="25" t="s">
        <v>715</v>
      </c>
      <c r="D122" s="25"/>
      <c r="E122" s="25"/>
    </row>
    <row r="123" spans="1:5" s="15" customFormat="1" ht="12.95" customHeight="1" x14ac:dyDescent="0.2">
      <c r="A123" s="25" t="s">
        <v>716</v>
      </c>
      <c r="B123" s="25"/>
      <c r="C123" s="25" t="s">
        <v>717</v>
      </c>
      <c r="D123" s="25"/>
      <c r="E123" s="25"/>
    </row>
    <row r="124" spans="1:5" s="15" customFormat="1" ht="12.95" customHeight="1" x14ac:dyDescent="0.2">
      <c r="A124" s="25" t="s">
        <v>718</v>
      </c>
      <c r="B124" s="25"/>
      <c r="C124" s="25" t="s">
        <v>719</v>
      </c>
      <c r="D124" s="25"/>
      <c r="E124" s="25"/>
    </row>
    <row r="125" spans="1:5" s="15" customFormat="1" ht="12.95" customHeight="1" x14ac:dyDescent="0.2">
      <c r="A125" s="25" t="s">
        <v>720</v>
      </c>
      <c r="B125" s="25"/>
      <c r="C125" s="25" t="s">
        <v>721</v>
      </c>
      <c r="D125" s="25"/>
      <c r="E125" s="25"/>
    </row>
    <row r="126" spans="1:5" s="15" customFormat="1" ht="12.95" customHeight="1" x14ac:dyDescent="0.2">
      <c r="A126" s="25" t="s">
        <v>722</v>
      </c>
      <c r="B126" s="25"/>
      <c r="C126" s="25" t="s">
        <v>723</v>
      </c>
      <c r="D126" s="25"/>
      <c r="E126" s="25"/>
    </row>
    <row r="127" spans="1:5" s="15" customFormat="1" ht="12.95" customHeight="1" x14ac:dyDescent="0.2">
      <c r="A127" s="25" t="s">
        <v>724</v>
      </c>
      <c r="B127" s="25"/>
      <c r="C127" s="25" t="s">
        <v>725</v>
      </c>
      <c r="D127" s="25"/>
      <c r="E127" s="25"/>
    </row>
    <row r="128" spans="1:5" s="15" customFormat="1" ht="12.95" customHeight="1" x14ac:dyDescent="0.2">
      <c r="A128" s="25" t="s">
        <v>726</v>
      </c>
      <c r="B128" s="25"/>
      <c r="C128" s="25" t="s">
        <v>727</v>
      </c>
      <c r="D128" s="25"/>
      <c r="E128" s="25"/>
    </row>
    <row r="129" spans="1:5" s="15" customFormat="1" ht="12.95" customHeight="1" x14ac:dyDescent="0.2">
      <c r="A129" s="25" t="s">
        <v>726</v>
      </c>
      <c r="B129" s="25"/>
      <c r="C129" s="25" t="s">
        <v>727</v>
      </c>
      <c r="D129" s="25"/>
      <c r="E129" s="25"/>
    </row>
    <row r="130" spans="1:5" s="15" customFormat="1" ht="12.95" customHeight="1" x14ac:dyDescent="0.2">
      <c r="A130" s="25" t="s">
        <v>728</v>
      </c>
      <c r="B130" s="25"/>
      <c r="C130" s="25" t="s">
        <v>729</v>
      </c>
      <c r="D130" s="25"/>
      <c r="E130" s="25"/>
    </row>
    <row r="131" spans="1:5" s="15" customFormat="1" ht="12.95" customHeight="1" x14ac:dyDescent="0.2">
      <c r="A131" s="25" t="s">
        <v>730</v>
      </c>
      <c r="B131" s="25"/>
      <c r="C131" s="25" t="s">
        <v>731</v>
      </c>
      <c r="D131" s="25"/>
      <c r="E131" s="25"/>
    </row>
    <row r="132" spans="1:5" s="15" customFormat="1" ht="12.95" customHeight="1" x14ac:dyDescent="0.2">
      <c r="A132" s="25" t="s">
        <v>732</v>
      </c>
      <c r="B132" s="25"/>
      <c r="C132" s="25" t="s">
        <v>733</v>
      </c>
      <c r="D132" s="25"/>
      <c r="E132" s="25"/>
    </row>
    <row r="133" spans="1:5" s="15" customFormat="1" ht="12.95" customHeight="1" x14ac:dyDescent="0.2">
      <c r="A133" s="25" t="s">
        <v>734</v>
      </c>
      <c r="B133" s="25"/>
      <c r="C133" s="25" t="s">
        <v>735</v>
      </c>
      <c r="D133" s="25"/>
      <c r="E133" s="25"/>
    </row>
    <row r="134" spans="1:5" s="15" customFormat="1" ht="12.95" customHeight="1" x14ac:dyDescent="0.2">
      <c r="A134" s="25" t="s">
        <v>736</v>
      </c>
      <c r="B134" s="25"/>
      <c r="C134" s="25" t="s">
        <v>737</v>
      </c>
      <c r="D134" s="25"/>
      <c r="E134" s="25"/>
    </row>
    <row r="135" spans="1:5" s="15" customFormat="1" ht="12.95" customHeight="1" x14ac:dyDescent="0.2">
      <c r="A135" s="25" t="s">
        <v>738</v>
      </c>
      <c r="B135" s="25"/>
      <c r="C135" s="25" t="s">
        <v>739</v>
      </c>
      <c r="D135" s="25"/>
      <c r="E135" s="25"/>
    </row>
    <row r="136" spans="1:5" s="15" customFormat="1" ht="12.95" customHeight="1" x14ac:dyDescent="0.2">
      <c r="A136" s="25" t="s">
        <v>740</v>
      </c>
      <c r="B136" s="25"/>
      <c r="C136" s="25" t="s">
        <v>741</v>
      </c>
      <c r="D136" s="25"/>
      <c r="E136" s="25"/>
    </row>
    <row r="137" spans="1:5" s="15" customFormat="1" ht="12.95" customHeight="1" x14ac:dyDescent="0.2">
      <c r="A137" s="25" t="s">
        <v>742</v>
      </c>
      <c r="B137" s="25"/>
      <c r="C137" s="25" t="s">
        <v>743</v>
      </c>
      <c r="D137" s="25"/>
      <c r="E137" s="25"/>
    </row>
    <row r="138" spans="1:5" s="15" customFormat="1" ht="12.95" customHeight="1" x14ac:dyDescent="0.2">
      <c r="A138" s="25" t="s">
        <v>744</v>
      </c>
      <c r="B138" s="25"/>
      <c r="C138" s="25" t="s">
        <v>745</v>
      </c>
      <c r="D138" s="25"/>
      <c r="E138" s="25"/>
    </row>
    <row r="139" spans="1:5" s="15" customFormat="1" ht="12.95" customHeight="1" x14ac:dyDescent="0.2">
      <c r="A139" s="25" t="s">
        <v>746</v>
      </c>
      <c r="B139" s="25"/>
      <c r="C139" s="25" t="s">
        <v>747</v>
      </c>
      <c r="D139" s="25"/>
      <c r="E139" s="25"/>
    </row>
    <row r="140" spans="1:5" s="15" customFormat="1" ht="12.95" customHeight="1" x14ac:dyDescent="0.2">
      <c r="A140" s="25" t="s">
        <v>748</v>
      </c>
      <c r="B140" s="25"/>
      <c r="C140" s="25" t="s">
        <v>749</v>
      </c>
      <c r="D140" s="25"/>
      <c r="E140" s="25"/>
    </row>
    <row r="141" spans="1:5" s="15" customFormat="1" ht="12.95" customHeight="1" x14ac:dyDescent="0.2">
      <c r="A141" s="25" t="s">
        <v>750</v>
      </c>
      <c r="B141" s="25"/>
      <c r="C141" s="25" t="s">
        <v>751</v>
      </c>
      <c r="D141" s="25"/>
      <c r="E141" s="25"/>
    </row>
    <row r="142" spans="1:5" s="15" customFormat="1" ht="12.95" customHeight="1" x14ac:dyDescent="0.2">
      <c r="A142" s="25" t="s">
        <v>752</v>
      </c>
      <c r="B142" s="25"/>
      <c r="C142" s="25" t="s">
        <v>753</v>
      </c>
      <c r="D142" s="25"/>
      <c r="E142" s="25"/>
    </row>
    <row r="143" spans="1:5" s="15" customFormat="1" ht="12.95" customHeight="1" x14ac:dyDescent="0.2">
      <c r="A143" s="25" t="s">
        <v>754</v>
      </c>
      <c r="B143" s="25"/>
      <c r="C143" s="25" t="s">
        <v>755</v>
      </c>
      <c r="D143" s="25"/>
      <c r="E143" s="25"/>
    </row>
    <row r="144" spans="1:5" s="15" customFormat="1" ht="12.95" customHeight="1" x14ac:dyDescent="0.2">
      <c r="A144" s="25" t="s">
        <v>756</v>
      </c>
      <c r="B144" s="25"/>
      <c r="C144" s="25" t="s">
        <v>757</v>
      </c>
      <c r="D144" s="25"/>
      <c r="E144" s="25"/>
    </row>
    <row r="145" spans="1:5" s="15" customFormat="1" ht="12.95" customHeight="1" x14ac:dyDescent="0.2">
      <c r="A145" s="25" t="s">
        <v>758</v>
      </c>
      <c r="B145" s="25"/>
      <c r="C145" s="25" t="s">
        <v>759</v>
      </c>
      <c r="D145" s="25"/>
      <c r="E145" s="25"/>
    </row>
    <row r="146" spans="1:5" s="15" customFormat="1" ht="12.95" customHeight="1" x14ac:dyDescent="0.2">
      <c r="A146" s="25" t="s">
        <v>760</v>
      </c>
      <c r="B146" s="25"/>
      <c r="C146" s="25" t="s">
        <v>761</v>
      </c>
      <c r="D146" s="25"/>
      <c r="E146" s="25"/>
    </row>
    <row r="147" spans="1:5" s="15" customFormat="1" ht="12.95" customHeight="1" x14ac:dyDescent="0.2">
      <c r="A147" s="25" t="s">
        <v>762</v>
      </c>
      <c r="B147" s="25"/>
      <c r="C147" s="25" t="s">
        <v>763</v>
      </c>
      <c r="D147" s="25"/>
      <c r="E147" s="25"/>
    </row>
    <row r="148" spans="1:5" s="15" customFormat="1" ht="12.95" customHeight="1" x14ac:dyDescent="0.2">
      <c r="A148" s="25" t="s">
        <v>764</v>
      </c>
      <c r="B148" s="25"/>
      <c r="C148" s="25" t="s">
        <v>765</v>
      </c>
      <c r="D148" s="25"/>
      <c r="E148" s="25"/>
    </row>
    <row r="149" spans="1:5" s="15" customFormat="1" ht="12.95" customHeight="1" x14ac:dyDescent="0.2">
      <c r="A149" s="25" t="s">
        <v>766</v>
      </c>
      <c r="B149" s="25"/>
      <c r="C149" s="25" t="s">
        <v>767</v>
      </c>
      <c r="D149" s="25"/>
      <c r="E149" s="25"/>
    </row>
    <row r="150" spans="1:5" s="15" customFormat="1" ht="12.95" customHeight="1" x14ac:dyDescent="0.2">
      <c r="A150" s="25" t="s">
        <v>768</v>
      </c>
      <c r="B150" s="25"/>
      <c r="C150" s="25" t="s">
        <v>769</v>
      </c>
      <c r="D150" s="25"/>
      <c r="E150" s="25"/>
    </row>
    <row r="151" spans="1:5" s="15" customFormat="1" ht="26.1" customHeight="1" x14ac:dyDescent="0.2">
      <c r="A151" s="25" t="s">
        <v>770</v>
      </c>
      <c r="B151" s="25"/>
      <c r="C151" s="25" t="s">
        <v>771</v>
      </c>
      <c r="D151" s="25"/>
      <c r="E151" s="25"/>
    </row>
    <row r="152" spans="1:5" s="15" customFormat="1" ht="12.95" customHeight="1" x14ac:dyDescent="0.2">
      <c r="A152" s="25" t="s">
        <v>772</v>
      </c>
      <c r="B152" s="25"/>
      <c r="C152" s="25" t="s">
        <v>773</v>
      </c>
      <c r="D152" s="25"/>
      <c r="E152" s="25"/>
    </row>
    <row r="153" spans="1:5" s="15" customFormat="1" ht="12.95" customHeight="1" x14ac:dyDescent="0.2">
      <c r="A153" s="25" t="s">
        <v>774</v>
      </c>
      <c r="B153" s="25"/>
      <c r="C153" s="25" t="s">
        <v>775</v>
      </c>
      <c r="D153" s="25"/>
      <c r="E153" s="25"/>
    </row>
    <row r="154" spans="1:5" s="15" customFormat="1" ht="12.95" customHeight="1" x14ac:dyDescent="0.2">
      <c r="A154" s="25" t="s">
        <v>776</v>
      </c>
      <c r="B154" s="25"/>
      <c r="C154" s="25" t="s">
        <v>777</v>
      </c>
      <c r="D154" s="25"/>
      <c r="E154" s="25"/>
    </row>
    <row r="155" spans="1:5" s="15" customFormat="1" ht="12.95" customHeight="1" x14ac:dyDescent="0.2">
      <c r="A155" s="25" t="s">
        <v>554</v>
      </c>
      <c r="B155" s="25"/>
      <c r="C155" s="25" t="s">
        <v>778</v>
      </c>
      <c r="D155" s="25"/>
      <c r="E155" s="25"/>
    </row>
    <row r="156" spans="1:5" s="15" customFormat="1" ht="12.95" customHeight="1" x14ac:dyDescent="0.2">
      <c r="A156" s="25" t="s">
        <v>779</v>
      </c>
      <c r="B156" s="25"/>
      <c r="C156" s="25" t="s">
        <v>780</v>
      </c>
      <c r="D156" s="25"/>
      <c r="E156" s="25"/>
    </row>
    <row r="157" spans="1:5" s="15" customFormat="1" ht="12.95" customHeight="1" x14ac:dyDescent="0.2">
      <c r="A157" s="25" t="s">
        <v>781</v>
      </c>
      <c r="B157" s="25"/>
      <c r="C157" s="25" t="s">
        <v>782</v>
      </c>
      <c r="D157" s="25"/>
      <c r="E157" s="25"/>
    </row>
    <row r="158" spans="1:5" s="15" customFormat="1" ht="12.95" customHeight="1" x14ac:dyDescent="0.2">
      <c r="A158" s="25" t="s">
        <v>783</v>
      </c>
      <c r="B158" s="25"/>
      <c r="C158" s="25" t="s">
        <v>784</v>
      </c>
      <c r="D158" s="25"/>
      <c r="E158" s="25"/>
    </row>
    <row r="159" spans="1:5" s="15" customFormat="1" ht="12.95" customHeight="1" x14ac:dyDescent="0.2">
      <c r="A159" s="25" t="s">
        <v>411</v>
      </c>
      <c r="B159" s="25"/>
      <c r="C159" s="25" t="s">
        <v>785</v>
      </c>
      <c r="D159" s="25"/>
      <c r="E159" s="25"/>
    </row>
    <row r="160" spans="1:5" s="15" customFormat="1" ht="12.95" customHeight="1" x14ac:dyDescent="0.2">
      <c r="A160" s="25" t="s">
        <v>786</v>
      </c>
      <c r="B160" s="25"/>
      <c r="C160" s="25" t="s">
        <v>787</v>
      </c>
      <c r="D160" s="25"/>
      <c r="E160" s="25"/>
    </row>
    <row r="161" spans="1:5" s="15" customFormat="1" ht="12.95" customHeight="1" x14ac:dyDescent="0.2">
      <c r="A161" s="25" t="s">
        <v>788</v>
      </c>
      <c r="B161" s="25"/>
      <c r="C161" s="25" t="s">
        <v>789</v>
      </c>
      <c r="D161" s="25"/>
      <c r="E161" s="25"/>
    </row>
    <row r="162" spans="1:5" s="15" customFormat="1" ht="12.95" customHeight="1" x14ac:dyDescent="0.2">
      <c r="A162" s="25" t="s">
        <v>790</v>
      </c>
      <c r="B162" s="25"/>
      <c r="C162" s="25" t="s">
        <v>791</v>
      </c>
      <c r="D162" s="25"/>
      <c r="E162" s="25"/>
    </row>
    <row r="163" spans="1:5" s="15" customFormat="1" ht="12.95" customHeight="1" x14ac:dyDescent="0.2">
      <c r="A163" s="25" t="s">
        <v>106</v>
      </c>
      <c r="B163" s="25"/>
      <c r="C163" s="25" t="s">
        <v>792</v>
      </c>
      <c r="D163" s="25"/>
      <c r="E163" s="25"/>
    </row>
    <row r="164" spans="1:5" s="15" customFormat="1" ht="12.95" customHeight="1" x14ac:dyDescent="0.2">
      <c r="A164" s="25" t="s">
        <v>793</v>
      </c>
      <c r="B164" s="25"/>
      <c r="C164" s="25" t="s">
        <v>794</v>
      </c>
      <c r="D164" s="25"/>
      <c r="E164" s="25"/>
    </row>
    <row r="165" spans="1:5" s="15" customFormat="1" ht="12.95" customHeight="1" x14ac:dyDescent="0.2">
      <c r="A165" s="25" t="s">
        <v>795</v>
      </c>
      <c r="B165" s="25"/>
      <c r="C165" s="25" t="s">
        <v>785</v>
      </c>
      <c r="D165" s="25"/>
      <c r="E165" s="25"/>
    </row>
    <row r="166" spans="1:5" s="15" customFormat="1" ht="12.95" customHeight="1" x14ac:dyDescent="0.2">
      <c r="A166" s="25" t="s">
        <v>796</v>
      </c>
      <c r="B166" s="25"/>
      <c r="C166" s="25" t="s">
        <v>787</v>
      </c>
      <c r="D166" s="25"/>
      <c r="E166" s="25"/>
    </row>
    <row r="167" spans="1:5" s="15" customFormat="1" ht="12.95" customHeight="1" x14ac:dyDescent="0.2">
      <c r="A167" s="25" t="s">
        <v>797</v>
      </c>
      <c r="B167" s="25"/>
      <c r="C167" s="25" t="s">
        <v>789</v>
      </c>
      <c r="D167" s="25"/>
      <c r="E167" s="25"/>
    </row>
    <row r="168" spans="1:5" s="15" customFormat="1" ht="12.95" customHeight="1" x14ac:dyDescent="0.2">
      <c r="A168" s="25" t="s">
        <v>798</v>
      </c>
      <c r="B168" s="25"/>
      <c r="C168" s="25" t="s">
        <v>791</v>
      </c>
      <c r="D168" s="25"/>
      <c r="E168" s="25"/>
    </row>
    <row r="169" spans="1:5" s="15" customFormat="1" ht="12.95" customHeight="1" x14ac:dyDescent="0.2">
      <c r="A169" s="25" t="s">
        <v>799</v>
      </c>
      <c r="B169" s="25"/>
      <c r="C169" s="25" t="s">
        <v>792</v>
      </c>
      <c r="D169" s="25"/>
      <c r="E169" s="25"/>
    </row>
    <row r="170" spans="1:5" s="15" customFormat="1" ht="12.95" customHeight="1" x14ac:dyDescent="0.2">
      <c r="A170" s="25" t="s">
        <v>800</v>
      </c>
      <c r="B170" s="25"/>
      <c r="C170" s="25" t="s">
        <v>794</v>
      </c>
      <c r="D170" s="25"/>
      <c r="E170" s="25"/>
    </row>
    <row r="171" spans="1:5" s="15" customFormat="1" ht="12.95" customHeight="1" x14ac:dyDescent="0.2">
      <c r="A171" s="25" t="s">
        <v>801</v>
      </c>
      <c r="B171" s="25"/>
      <c r="C171" s="25" t="s">
        <v>802</v>
      </c>
      <c r="D171" s="25"/>
      <c r="E171" s="25"/>
    </row>
    <row r="172" spans="1:5" s="15" customFormat="1" ht="12.95" customHeight="1" x14ac:dyDescent="0.2">
      <c r="A172" s="25" t="s">
        <v>803</v>
      </c>
      <c r="B172" s="25"/>
      <c r="C172" s="25" t="s">
        <v>785</v>
      </c>
      <c r="D172" s="25"/>
      <c r="E172" s="25"/>
    </row>
    <row r="173" spans="1:5" s="15" customFormat="1" ht="12.95" customHeight="1" x14ac:dyDescent="0.2">
      <c r="A173" s="25" t="s">
        <v>804</v>
      </c>
      <c r="B173" s="25"/>
      <c r="C173" s="25" t="s">
        <v>805</v>
      </c>
      <c r="D173" s="25"/>
      <c r="E173" s="25"/>
    </row>
    <row r="174" spans="1:5" s="15" customFormat="1" ht="12.95" customHeight="1" x14ac:dyDescent="0.2">
      <c r="A174" s="25" t="s">
        <v>806</v>
      </c>
      <c r="B174" s="25"/>
      <c r="C174" s="25" t="s">
        <v>807</v>
      </c>
      <c r="D174" s="25"/>
      <c r="E174" s="25"/>
    </row>
    <row r="175" spans="1:5" s="15" customFormat="1" ht="12.95" customHeight="1" x14ac:dyDescent="0.2">
      <c r="A175" s="25" t="s">
        <v>808</v>
      </c>
      <c r="B175" s="25"/>
      <c r="C175" s="25" t="s">
        <v>809</v>
      </c>
      <c r="D175" s="25"/>
      <c r="E175" s="25"/>
    </row>
    <row r="176" spans="1:5" s="15" customFormat="1" ht="12.95" customHeight="1" x14ac:dyDescent="0.2">
      <c r="A176" s="25" t="s">
        <v>810</v>
      </c>
      <c r="B176" s="25"/>
      <c r="C176" s="25" t="s">
        <v>811</v>
      </c>
      <c r="D176" s="25"/>
      <c r="E176" s="25"/>
    </row>
    <row r="177" spans="1:5" s="15" customFormat="1" ht="12.95" customHeight="1" x14ac:dyDescent="0.2">
      <c r="A177" s="25" t="s">
        <v>812</v>
      </c>
      <c r="B177" s="25"/>
      <c r="C177" s="25" t="s">
        <v>813</v>
      </c>
      <c r="D177" s="25"/>
      <c r="E177" s="25"/>
    </row>
    <row r="178" spans="1:5" s="15" customFormat="1" ht="12.95" customHeight="1" x14ac:dyDescent="0.2">
      <c r="A178" s="25" t="s">
        <v>814</v>
      </c>
      <c r="B178" s="25"/>
      <c r="C178" s="25" t="s">
        <v>815</v>
      </c>
      <c r="D178" s="25"/>
      <c r="E178" s="25"/>
    </row>
    <row r="179" spans="1:5" s="15" customFormat="1" ht="12.95" customHeight="1" x14ac:dyDescent="0.2">
      <c r="A179" s="25" t="s">
        <v>816</v>
      </c>
      <c r="B179" s="25"/>
      <c r="C179" s="25" t="s">
        <v>817</v>
      </c>
      <c r="D179" s="25"/>
      <c r="E179" s="25"/>
    </row>
    <row r="180" spans="1:5" s="15" customFormat="1" ht="12.95" customHeight="1" x14ac:dyDescent="0.2">
      <c r="A180" s="25" t="s">
        <v>818</v>
      </c>
      <c r="B180" s="25"/>
      <c r="C180" s="25" t="s">
        <v>819</v>
      </c>
      <c r="D180" s="25"/>
      <c r="E180" s="25"/>
    </row>
    <row r="181" spans="1:5" s="15" customFormat="1" ht="12.95" customHeight="1" x14ac:dyDescent="0.2">
      <c r="A181" s="25" t="s">
        <v>820</v>
      </c>
      <c r="B181" s="25"/>
      <c r="C181" s="25" t="s">
        <v>821</v>
      </c>
      <c r="D181" s="25"/>
      <c r="E181" s="25"/>
    </row>
    <row r="182" spans="1:5" s="15" customFormat="1" ht="12.95" customHeight="1" x14ac:dyDescent="0.2">
      <c r="A182" s="25" t="s">
        <v>822</v>
      </c>
      <c r="B182" s="25"/>
      <c r="C182" s="25" t="s">
        <v>823</v>
      </c>
      <c r="D182" s="25"/>
      <c r="E182" s="25"/>
    </row>
    <row r="183" spans="1:5" s="15" customFormat="1" ht="12.95" customHeight="1" x14ac:dyDescent="0.2">
      <c r="A183" s="25" t="s">
        <v>824</v>
      </c>
      <c r="B183" s="25"/>
      <c r="C183" s="25" t="s">
        <v>825</v>
      </c>
      <c r="D183" s="25"/>
      <c r="E183" s="25"/>
    </row>
    <row r="184" spans="1:5" s="15" customFormat="1" ht="12.95" customHeight="1" x14ac:dyDescent="0.2">
      <c r="A184" s="25" t="s">
        <v>826</v>
      </c>
      <c r="B184" s="25"/>
      <c r="C184" s="25" t="s">
        <v>827</v>
      </c>
      <c r="D184" s="25"/>
      <c r="E184" s="25"/>
    </row>
    <row r="185" spans="1:5" s="15" customFormat="1" ht="12.95" customHeight="1" x14ac:dyDescent="0.2">
      <c r="A185" s="25" t="s">
        <v>828</v>
      </c>
      <c r="B185" s="25"/>
      <c r="C185" s="25" t="s">
        <v>829</v>
      </c>
      <c r="D185" s="25"/>
      <c r="E185" s="25"/>
    </row>
    <row r="186" spans="1:5" s="15" customFormat="1" ht="12.95" customHeight="1" x14ac:dyDescent="0.2">
      <c r="A186" s="25" t="s">
        <v>830</v>
      </c>
      <c r="B186" s="25"/>
      <c r="C186" s="25" t="s">
        <v>831</v>
      </c>
      <c r="D186" s="25"/>
      <c r="E186" s="25"/>
    </row>
    <row r="187" spans="1:5" s="15" customFormat="1" ht="12.95" customHeight="1" x14ac:dyDescent="0.2">
      <c r="A187" s="25" t="s">
        <v>832</v>
      </c>
      <c r="B187" s="25"/>
      <c r="C187" s="25" t="s">
        <v>833</v>
      </c>
      <c r="D187" s="25"/>
      <c r="E187" s="25"/>
    </row>
    <row r="188" spans="1:5" s="15" customFormat="1" ht="12.95" customHeight="1" x14ac:dyDescent="0.2">
      <c r="A188" s="25" t="s">
        <v>834</v>
      </c>
      <c r="B188" s="25"/>
      <c r="C188" s="25" t="s">
        <v>835</v>
      </c>
      <c r="D188" s="25"/>
      <c r="E188" s="25"/>
    </row>
    <row r="189" spans="1:5" s="15" customFormat="1" ht="12.95" customHeight="1" x14ac:dyDescent="0.2">
      <c r="A189" s="25" t="s">
        <v>836</v>
      </c>
      <c r="B189" s="25"/>
      <c r="C189" s="25" t="s">
        <v>837</v>
      </c>
      <c r="D189" s="25"/>
      <c r="E189" s="25"/>
    </row>
    <row r="190" spans="1:5" s="15" customFormat="1" ht="12.95" customHeight="1" x14ac:dyDescent="0.2">
      <c r="A190" s="25" t="s">
        <v>838</v>
      </c>
      <c r="B190" s="25"/>
      <c r="C190" s="25" t="s">
        <v>839</v>
      </c>
      <c r="D190" s="25"/>
      <c r="E190" s="25"/>
    </row>
    <row r="191" spans="1:5" s="15" customFormat="1" ht="12.95" customHeight="1" x14ac:dyDescent="0.2">
      <c r="A191" s="25" t="s">
        <v>840</v>
      </c>
      <c r="B191" s="25"/>
      <c r="C191" s="25" t="s">
        <v>841</v>
      </c>
      <c r="D191" s="25"/>
      <c r="E191" s="25"/>
    </row>
    <row r="192" spans="1:5" s="15" customFormat="1" ht="12.95" customHeight="1" x14ac:dyDescent="0.2">
      <c r="A192" s="25" t="s">
        <v>842</v>
      </c>
      <c r="B192" s="25"/>
      <c r="C192" s="25" t="s">
        <v>843</v>
      </c>
      <c r="D192" s="25"/>
      <c r="E192" s="25"/>
    </row>
    <row r="193" spans="1:5" s="15" customFormat="1" ht="12.95" customHeight="1" x14ac:dyDescent="0.2">
      <c r="A193" s="25" t="s">
        <v>844</v>
      </c>
      <c r="B193" s="25"/>
      <c r="C193" s="25" t="s">
        <v>845</v>
      </c>
      <c r="D193" s="25"/>
      <c r="E193" s="25"/>
    </row>
    <row r="194" spans="1:5" s="15" customFormat="1" ht="12.95" customHeight="1" x14ac:dyDescent="0.2">
      <c r="A194" s="25" t="s">
        <v>846</v>
      </c>
      <c r="B194" s="25"/>
      <c r="C194" s="25" t="s">
        <v>847</v>
      </c>
      <c r="D194" s="25"/>
      <c r="E194" s="25"/>
    </row>
    <row r="195" spans="1:5" s="15" customFormat="1" ht="12.95" customHeight="1" x14ac:dyDescent="0.2">
      <c r="A195" s="25" t="s">
        <v>848</v>
      </c>
      <c r="B195" s="25"/>
      <c r="C195" s="25" t="s">
        <v>849</v>
      </c>
      <c r="D195" s="25"/>
      <c r="E195" s="25"/>
    </row>
    <row r="196" spans="1:5" s="15" customFormat="1" ht="12.95" customHeight="1" x14ac:dyDescent="0.2">
      <c r="A196" s="25" t="s">
        <v>850</v>
      </c>
      <c r="B196" s="25"/>
      <c r="C196" s="25" t="s">
        <v>851</v>
      </c>
      <c r="D196" s="25"/>
      <c r="E196" s="25"/>
    </row>
    <row r="197" spans="1:5" s="15" customFormat="1" ht="12.95" customHeight="1" x14ac:dyDescent="0.2">
      <c r="A197" s="25" t="s">
        <v>852</v>
      </c>
      <c r="B197" s="25"/>
      <c r="C197" s="25" t="s">
        <v>853</v>
      </c>
      <c r="D197" s="25"/>
      <c r="E197" s="25"/>
    </row>
    <row r="198" spans="1:5" s="15" customFormat="1" ht="12.95" customHeight="1" x14ac:dyDescent="0.2">
      <c r="A198" s="25" t="s">
        <v>854</v>
      </c>
      <c r="B198" s="25"/>
      <c r="C198" s="25" t="s">
        <v>855</v>
      </c>
      <c r="D198" s="25"/>
      <c r="E198" s="25"/>
    </row>
    <row r="199" spans="1:5" s="15" customFormat="1" ht="12.95" customHeight="1" x14ac:dyDescent="0.2">
      <c r="A199" s="25" t="s">
        <v>856</v>
      </c>
      <c r="B199" s="25"/>
      <c r="C199" s="25" t="s">
        <v>857</v>
      </c>
      <c r="D199" s="25"/>
      <c r="E199" s="25"/>
    </row>
    <row r="200" spans="1:5" s="15" customFormat="1" ht="12.95" customHeight="1" x14ac:dyDescent="0.2">
      <c r="A200" s="25" t="s">
        <v>858</v>
      </c>
      <c r="B200" s="25"/>
      <c r="C200" s="25" t="s">
        <v>859</v>
      </c>
      <c r="D200" s="25"/>
      <c r="E200" s="25"/>
    </row>
    <row r="201" spans="1:5" s="15" customFormat="1" ht="12.95" customHeight="1" x14ac:dyDescent="0.2">
      <c r="A201" s="25" t="s">
        <v>860</v>
      </c>
      <c r="B201" s="25"/>
      <c r="C201" s="25" t="s">
        <v>861</v>
      </c>
      <c r="D201" s="25"/>
      <c r="E201" s="25"/>
    </row>
    <row r="202" spans="1:5" s="15" customFormat="1" ht="12.95" customHeight="1" x14ac:dyDescent="0.2">
      <c r="A202" s="25" t="s">
        <v>862</v>
      </c>
      <c r="B202" s="25"/>
      <c r="C202" s="25" t="s">
        <v>863</v>
      </c>
      <c r="D202" s="25"/>
      <c r="E202" s="25"/>
    </row>
    <row r="203" spans="1:5" s="15" customFormat="1" ht="12.95" customHeight="1" x14ac:dyDescent="0.2">
      <c r="A203" s="25" t="s">
        <v>864</v>
      </c>
      <c r="B203" s="25"/>
      <c r="C203" s="25" t="s">
        <v>865</v>
      </c>
      <c r="D203" s="25"/>
      <c r="E203" s="25"/>
    </row>
    <row r="204" spans="1:5" s="15" customFormat="1" ht="12.95" customHeight="1" x14ac:dyDescent="0.2">
      <c r="A204" s="25" t="s">
        <v>866</v>
      </c>
      <c r="B204" s="25"/>
      <c r="C204" s="25" t="s">
        <v>867</v>
      </c>
      <c r="D204" s="25"/>
      <c r="E204" s="25"/>
    </row>
    <row r="205" spans="1:5" s="15" customFormat="1" ht="12.95" customHeight="1" x14ac:dyDescent="0.2">
      <c r="A205" s="25" t="s">
        <v>868</v>
      </c>
      <c r="B205" s="25"/>
      <c r="C205" s="25" t="s">
        <v>869</v>
      </c>
      <c r="D205" s="25"/>
      <c r="E205" s="25"/>
    </row>
    <row r="206" spans="1:5" s="15" customFormat="1" ht="12.95" customHeight="1" x14ac:dyDescent="0.2">
      <c r="A206" s="25" t="s">
        <v>271</v>
      </c>
      <c r="B206" s="25"/>
      <c r="C206" s="25" t="s">
        <v>870</v>
      </c>
      <c r="D206" s="25"/>
      <c r="E206" s="25"/>
    </row>
    <row r="207" spans="1:5" s="15" customFormat="1" ht="12.95" customHeight="1" x14ac:dyDescent="0.2">
      <c r="A207" s="25" t="s">
        <v>871</v>
      </c>
      <c r="B207" s="25"/>
      <c r="C207" s="25" t="s">
        <v>872</v>
      </c>
      <c r="D207" s="25"/>
      <c r="E207" s="25"/>
    </row>
    <row r="208" spans="1:5" s="15" customFormat="1" ht="12.95" customHeight="1" x14ac:dyDescent="0.2">
      <c r="A208" s="25" t="s">
        <v>871</v>
      </c>
      <c r="B208" s="25"/>
      <c r="C208" s="25" t="s">
        <v>872</v>
      </c>
      <c r="D208" s="25"/>
      <c r="E208" s="25"/>
    </row>
    <row r="209" spans="1:5" s="15" customFormat="1" ht="12.95" customHeight="1" x14ac:dyDescent="0.2">
      <c r="A209" s="25" t="s">
        <v>873</v>
      </c>
      <c r="B209" s="25"/>
      <c r="C209" s="25" t="s">
        <v>874</v>
      </c>
      <c r="D209" s="25"/>
      <c r="E209" s="25"/>
    </row>
    <row r="210" spans="1:5" s="15" customFormat="1" ht="12.95" customHeight="1" x14ac:dyDescent="0.2">
      <c r="A210" s="25" t="s">
        <v>875</v>
      </c>
      <c r="B210" s="25"/>
      <c r="C210" s="25" t="s">
        <v>876</v>
      </c>
      <c r="D210" s="25"/>
      <c r="E210" s="25"/>
    </row>
    <row r="211" spans="1:5" s="15" customFormat="1" ht="12.95" customHeight="1" x14ac:dyDescent="0.2">
      <c r="A211" s="25" t="s">
        <v>877</v>
      </c>
      <c r="B211" s="25"/>
      <c r="C211" s="25" t="s">
        <v>878</v>
      </c>
      <c r="D211" s="25"/>
      <c r="E211" s="25"/>
    </row>
    <row r="212" spans="1:5" s="15" customFormat="1" ht="12.95" customHeight="1" x14ac:dyDescent="0.2">
      <c r="A212" s="25" t="s">
        <v>879</v>
      </c>
      <c r="B212" s="25"/>
      <c r="C212" s="25" t="s">
        <v>880</v>
      </c>
      <c r="D212" s="25"/>
      <c r="E212" s="25"/>
    </row>
    <row r="213" spans="1:5" s="15" customFormat="1" ht="26.1" customHeight="1" x14ac:dyDescent="0.2">
      <c r="A213" s="25" t="s">
        <v>881</v>
      </c>
      <c r="B213" s="25"/>
      <c r="C213" s="25" t="s">
        <v>882</v>
      </c>
      <c r="D213" s="25"/>
      <c r="E213" s="25"/>
    </row>
    <row r="214" spans="1:5" s="15" customFormat="1" ht="12.95" customHeight="1" x14ac:dyDescent="0.2">
      <c r="A214" s="25" t="s">
        <v>883</v>
      </c>
      <c r="B214" s="25"/>
      <c r="C214" s="25" t="s">
        <v>884</v>
      </c>
      <c r="D214" s="25"/>
      <c r="E214" s="25"/>
    </row>
    <row r="215" spans="1:5" s="15" customFormat="1" ht="12.95" customHeight="1" x14ac:dyDescent="0.2">
      <c r="A215" s="25" t="s">
        <v>885</v>
      </c>
      <c r="B215" s="25"/>
      <c r="C215" s="25" t="s">
        <v>886</v>
      </c>
      <c r="D215" s="25"/>
      <c r="E215" s="25"/>
    </row>
    <row r="216" spans="1:5" s="15" customFormat="1" ht="12.95" customHeight="1" x14ac:dyDescent="0.2">
      <c r="A216" s="25" t="s">
        <v>887</v>
      </c>
      <c r="B216" s="25"/>
      <c r="C216" s="25" t="s">
        <v>888</v>
      </c>
      <c r="D216" s="25"/>
      <c r="E216" s="25"/>
    </row>
    <row r="217" spans="1:5" s="15" customFormat="1" ht="12.95" customHeight="1" x14ac:dyDescent="0.2">
      <c r="A217" s="25" t="s">
        <v>889</v>
      </c>
      <c r="B217" s="25"/>
      <c r="C217" s="25" t="s">
        <v>890</v>
      </c>
      <c r="D217" s="25"/>
      <c r="E217" s="25"/>
    </row>
    <row r="218" spans="1:5" s="15" customFormat="1" ht="12.95" customHeight="1" x14ac:dyDescent="0.2">
      <c r="A218" s="25" t="s">
        <v>891</v>
      </c>
      <c r="B218" s="25"/>
      <c r="C218" s="25" t="s">
        <v>892</v>
      </c>
      <c r="D218" s="25"/>
      <c r="E218" s="25"/>
    </row>
    <row r="219" spans="1:5" s="15" customFormat="1" ht="12.95" customHeight="1" x14ac:dyDescent="0.2">
      <c r="A219" s="25" t="s">
        <v>893</v>
      </c>
      <c r="B219" s="25"/>
      <c r="C219" s="25" t="s">
        <v>892</v>
      </c>
      <c r="D219" s="25"/>
      <c r="E219" s="25"/>
    </row>
    <row r="220" spans="1:5" s="15" customFormat="1" ht="12.95" customHeight="1" x14ac:dyDescent="0.2">
      <c r="A220" s="25" t="s">
        <v>894</v>
      </c>
      <c r="B220" s="25"/>
      <c r="C220" s="25" t="s">
        <v>895</v>
      </c>
      <c r="D220" s="25"/>
      <c r="E220" s="25"/>
    </row>
    <row r="221" spans="1:5" s="15" customFormat="1" ht="12.95" customHeight="1" x14ac:dyDescent="0.2">
      <c r="A221" s="25" t="s">
        <v>896</v>
      </c>
      <c r="B221" s="25"/>
      <c r="C221" s="25" t="s">
        <v>897</v>
      </c>
      <c r="D221" s="25"/>
      <c r="E221" s="25"/>
    </row>
    <row r="222" spans="1:5" s="15" customFormat="1" ht="12.95" customHeight="1" x14ac:dyDescent="0.2">
      <c r="A222" s="25" t="s">
        <v>898</v>
      </c>
      <c r="B222" s="25"/>
      <c r="C222" s="25" t="s">
        <v>899</v>
      </c>
      <c r="D222" s="25"/>
      <c r="E222" s="25"/>
    </row>
    <row r="223" spans="1:5" s="15" customFormat="1" ht="12.95" customHeight="1" x14ac:dyDescent="0.2">
      <c r="A223" s="25" t="s">
        <v>900</v>
      </c>
      <c r="B223" s="25"/>
      <c r="C223" s="25" t="s">
        <v>901</v>
      </c>
      <c r="D223" s="25"/>
      <c r="E223" s="25"/>
    </row>
    <row r="224" spans="1:5" s="15" customFormat="1" ht="12.95" customHeight="1" x14ac:dyDescent="0.2">
      <c r="A224" s="25" t="s">
        <v>902</v>
      </c>
      <c r="B224" s="25"/>
      <c r="C224" s="25" t="s">
        <v>903</v>
      </c>
      <c r="D224" s="25"/>
      <c r="E224" s="25"/>
    </row>
    <row r="225" spans="1:5" s="15" customFormat="1" ht="12.95" customHeight="1" x14ac:dyDescent="0.2">
      <c r="A225" s="25" t="s">
        <v>904</v>
      </c>
      <c r="B225" s="25"/>
      <c r="C225" s="25" t="s">
        <v>905</v>
      </c>
      <c r="D225" s="25"/>
      <c r="E225" s="25"/>
    </row>
    <row r="226" spans="1:5" s="15" customFormat="1" ht="12.95" customHeight="1" x14ac:dyDescent="0.2">
      <c r="A226" s="25" t="s">
        <v>906</v>
      </c>
      <c r="B226" s="25"/>
      <c r="C226" s="25" t="s">
        <v>907</v>
      </c>
      <c r="D226" s="25"/>
      <c r="E226" s="25"/>
    </row>
    <row r="227" spans="1:5" s="15" customFormat="1" ht="12.95" customHeight="1" x14ac:dyDescent="0.2">
      <c r="A227" s="25" t="s">
        <v>908</v>
      </c>
      <c r="B227" s="25"/>
      <c r="C227" s="25" t="s">
        <v>909</v>
      </c>
      <c r="D227" s="25"/>
      <c r="E227" s="25"/>
    </row>
    <row r="228" spans="1:5" s="15" customFormat="1" ht="12.95" customHeight="1" x14ac:dyDescent="0.2">
      <c r="A228" s="25" t="s">
        <v>910</v>
      </c>
      <c r="B228" s="25"/>
      <c r="C228" s="25" t="s">
        <v>911</v>
      </c>
      <c r="D228" s="25"/>
      <c r="E228" s="25"/>
    </row>
    <row r="229" spans="1:5" s="15" customFormat="1" ht="12.95" customHeight="1" x14ac:dyDescent="0.2">
      <c r="A229" s="25" t="s">
        <v>912</v>
      </c>
      <c r="B229" s="25"/>
      <c r="C229" s="25" t="s">
        <v>913</v>
      </c>
      <c r="D229" s="25"/>
      <c r="E229" s="25"/>
    </row>
    <row r="230" spans="1:5" s="15" customFormat="1" ht="12.95" customHeight="1" x14ac:dyDescent="0.2">
      <c r="A230" s="25" t="s">
        <v>914</v>
      </c>
      <c r="B230" s="25"/>
      <c r="C230" s="25" t="s">
        <v>915</v>
      </c>
      <c r="D230" s="25"/>
      <c r="E230" s="25"/>
    </row>
    <row r="231" spans="1:5" s="15" customFormat="1" ht="12.95" customHeight="1" x14ac:dyDescent="0.2">
      <c r="A231" s="25" t="s">
        <v>916</v>
      </c>
      <c r="B231" s="25"/>
      <c r="C231" s="25" t="s">
        <v>917</v>
      </c>
      <c r="D231" s="25"/>
      <c r="E231" s="25"/>
    </row>
    <row r="232" spans="1:5" s="15" customFormat="1" ht="12.95" customHeight="1" x14ac:dyDescent="0.2">
      <c r="A232" s="25" t="s">
        <v>918</v>
      </c>
      <c r="B232" s="25"/>
      <c r="C232" s="25" t="s">
        <v>919</v>
      </c>
      <c r="D232" s="25"/>
      <c r="E232" s="25"/>
    </row>
    <row r="233" spans="1:5" s="15" customFormat="1" ht="12.95" customHeight="1" x14ac:dyDescent="0.2">
      <c r="A233" s="25" t="s">
        <v>920</v>
      </c>
      <c r="B233" s="25"/>
      <c r="C233" s="25" t="s">
        <v>921</v>
      </c>
      <c r="D233" s="25"/>
      <c r="E233" s="25"/>
    </row>
    <row r="234" spans="1:5" s="15" customFormat="1" ht="12.95" customHeight="1" x14ac:dyDescent="0.2">
      <c r="A234" s="25" t="s">
        <v>922</v>
      </c>
      <c r="B234" s="25"/>
      <c r="C234" s="25" t="s">
        <v>923</v>
      </c>
      <c r="D234" s="25"/>
      <c r="E234" s="25"/>
    </row>
    <row r="235" spans="1:5" s="15" customFormat="1" ht="12.95" customHeight="1" x14ac:dyDescent="0.2">
      <c r="A235" s="25" t="s">
        <v>924</v>
      </c>
      <c r="B235" s="25"/>
      <c r="C235" s="25" t="s">
        <v>925</v>
      </c>
      <c r="D235" s="25"/>
      <c r="E235" s="25"/>
    </row>
    <row r="236" spans="1:5" s="15" customFormat="1" ht="12.95" customHeight="1" x14ac:dyDescent="0.2">
      <c r="A236" s="25" t="s">
        <v>926</v>
      </c>
      <c r="B236" s="25"/>
      <c r="C236" s="25" t="s">
        <v>927</v>
      </c>
      <c r="D236" s="25"/>
      <c r="E236" s="25"/>
    </row>
    <row r="237" spans="1:5" s="15" customFormat="1" ht="12.95" customHeight="1" x14ac:dyDescent="0.2">
      <c r="A237" s="25" t="s">
        <v>928</v>
      </c>
      <c r="B237" s="25"/>
      <c r="C237" s="25" t="s">
        <v>929</v>
      </c>
      <c r="D237" s="25"/>
      <c r="E237" s="25"/>
    </row>
    <row r="238" spans="1:5" s="15" customFormat="1" ht="12.95" customHeight="1" x14ac:dyDescent="0.2">
      <c r="A238" s="25" t="s">
        <v>930</v>
      </c>
      <c r="B238" s="25"/>
      <c r="C238" s="25" t="s">
        <v>931</v>
      </c>
      <c r="D238" s="25"/>
      <c r="E238" s="25"/>
    </row>
    <row r="239" spans="1:5" s="15" customFormat="1" ht="12.95" customHeight="1" x14ac:dyDescent="0.2">
      <c r="A239" s="25" t="s">
        <v>932</v>
      </c>
      <c r="B239" s="25"/>
      <c r="C239" s="25" t="s">
        <v>933</v>
      </c>
      <c r="D239" s="25"/>
      <c r="E239" s="25"/>
    </row>
    <row r="240" spans="1:5" s="15" customFormat="1" ht="12.95" customHeight="1" x14ac:dyDescent="0.2">
      <c r="A240" s="25" t="s">
        <v>934</v>
      </c>
      <c r="B240" s="25"/>
      <c r="C240" s="25" t="s">
        <v>935</v>
      </c>
      <c r="D240" s="25"/>
      <c r="E240" s="25"/>
    </row>
    <row r="241" spans="1:5" s="15" customFormat="1" ht="12.95" customHeight="1" x14ac:dyDescent="0.2">
      <c r="A241" s="25" t="s">
        <v>936</v>
      </c>
      <c r="B241" s="25"/>
      <c r="C241" s="25" t="s">
        <v>937</v>
      </c>
      <c r="D241" s="25"/>
      <c r="E241" s="25"/>
    </row>
    <row r="242" spans="1:5" s="15" customFormat="1" ht="12.95" customHeight="1" x14ac:dyDescent="0.2">
      <c r="A242" s="25" t="s">
        <v>938</v>
      </c>
      <c r="B242" s="25"/>
      <c r="C242" s="25" t="s">
        <v>939</v>
      </c>
      <c r="D242" s="25"/>
      <c r="E242" s="25"/>
    </row>
    <row r="243" spans="1:5" s="15" customFormat="1" ht="12.95" customHeight="1" x14ac:dyDescent="0.2">
      <c r="A243" s="25" t="s">
        <v>940</v>
      </c>
      <c r="B243" s="25"/>
      <c r="C243" s="25" t="s">
        <v>941</v>
      </c>
      <c r="D243" s="25"/>
      <c r="E243" s="25"/>
    </row>
    <row r="244" spans="1:5" s="15" customFormat="1" ht="12.95" customHeight="1" x14ac:dyDescent="0.2">
      <c r="A244" s="25" t="s">
        <v>942</v>
      </c>
      <c r="B244" s="25"/>
      <c r="C244" s="25" t="s">
        <v>943</v>
      </c>
      <c r="D244" s="25"/>
      <c r="E244" s="25"/>
    </row>
    <row r="245" spans="1:5" s="15" customFormat="1" ht="12.95" customHeight="1" x14ac:dyDescent="0.2">
      <c r="A245" s="25" t="s">
        <v>944</v>
      </c>
      <c r="B245" s="25"/>
      <c r="C245" s="25" t="s">
        <v>945</v>
      </c>
      <c r="D245" s="25"/>
      <c r="E245" s="25"/>
    </row>
    <row r="246" spans="1:5" s="15" customFormat="1" ht="12.95" customHeight="1" x14ac:dyDescent="0.2">
      <c r="A246" s="25" t="s">
        <v>946</v>
      </c>
      <c r="B246" s="25"/>
      <c r="C246" s="25" t="s">
        <v>937</v>
      </c>
      <c r="D246" s="25"/>
      <c r="E246" s="25"/>
    </row>
    <row r="247" spans="1:5" s="15" customFormat="1" ht="12.95" customHeight="1" x14ac:dyDescent="0.2">
      <c r="A247" s="25" t="s">
        <v>947</v>
      </c>
      <c r="B247" s="25"/>
      <c r="C247" s="25" t="s">
        <v>948</v>
      </c>
      <c r="D247" s="25"/>
      <c r="E247" s="25"/>
    </row>
    <row r="248" spans="1:5" s="15" customFormat="1" ht="12.95" customHeight="1" x14ac:dyDescent="0.2">
      <c r="A248" s="25" t="s">
        <v>949</v>
      </c>
      <c r="B248" s="25"/>
      <c r="C248" s="25" t="s">
        <v>950</v>
      </c>
      <c r="D248" s="25"/>
      <c r="E248" s="25"/>
    </row>
    <row r="249" spans="1:5" s="15" customFormat="1" ht="12.95" customHeight="1" x14ac:dyDescent="0.2">
      <c r="A249" s="25" t="s">
        <v>951</v>
      </c>
      <c r="B249" s="25"/>
      <c r="C249" s="25" t="s">
        <v>952</v>
      </c>
      <c r="D249" s="25"/>
      <c r="E249" s="25"/>
    </row>
    <row r="250" spans="1:5" s="15" customFormat="1" ht="12.95" customHeight="1" x14ac:dyDescent="0.2">
      <c r="A250" s="25" t="s">
        <v>953</v>
      </c>
      <c r="B250" s="25"/>
      <c r="C250" s="25" t="s">
        <v>954</v>
      </c>
      <c r="D250" s="25"/>
      <c r="E250" s="25"/>
    </row>
    <row r="251" spans="1:5" s="15" customFormat="1" ht="12.95" customHeight="1" x14ac:dyDescent="0.2">
      <c r="A251" s="25" t="s">
        <v>955</v>
      </c>
      <c r="B251" s="25"/>
      <c r="C251" s="25" t="s">
        <v>956</v>
      </c>
      <c r="D251" s="25"/>
      <c r="E251" s="25"/>
    </row>
    <row r="252" spans="1:5" s="15" customFormat="1" ht="12.95" customHeight="1" x14ac:dyDescent="0.2">
      <c r="A252" s="25" t="s">
        <v>957</v>
      </c>
      <c r="B252" s="25"/>
      <c r="C252" s="25" t="s">
        <v>958</v>
      </c>
      <c r="D252" s="25"/>
      <c r="E252" s="25"/>
    </row>
    <row r="253" spans="1:5" s="15" customFormat="1" ht="12.95" customHeight="1" x14ac:dyDescent="0.2">
      <c r="A253" s="25" t="s">
        <v>959</v>
      </c>
      <c r="B253" s="25"/>
      <c r="C253" s="25" t="s">
        <v>960</v>
      </c>
      <c r="D253" s="25"/>
      <c r="E253" s="25"/>
    </row>
    <row r="254" spans="1:5" s="15" customFormat="1" ht="12.95" customHeight="1" x14ac:dyDescent="0.2">
      <c r="A254" s="25" t="s">
        <v>961</v>
      </c>
      <c r="B254" s="25"/>
      <c r="C254" s="25" t="s">
        <v>962</v>
      </c>
      <c r="D254" s="25"/>
      <c r="E254" s="25"/>
    </row>
    <row r="255" spans="1:5" s="15" customFormat="1" ht="12.95" customHeight="1" x14ac:dyDescent="0.2">
      <c r="A255" s="25" t="s">
        <v>963</v>
      </c>
      <c r="B255" s="25"/>
      <c r="C255" s="25" t="s">
        <v>964</v>
      </c>
      <c r="D255" s="25"/>
      <c r="E255" s="25"/>
    </row>
    <row r="256" spans="1:5" s="15" customFormat="1" ht="12.95" customHeight="1" x14ac:dyDescent="0.2">
      <c r="A256" s="25" t="s">
        <v>965</v>
      </c>
      <c r="B256" s="25"/>
      <c r="C256" s="25" t="s">
        <v>966</v>
      </c>
      <c r="D256" s="25"/>
      <c r="E256" s="25"/>
    </row>
    <row r="257" spans="1:5" s="15" customFormat="1" ht="12.95" customHeight="1" x14ac:dyDescent="0.2">
      <c r="A257" s="25" t="s">
        <v>967</v>
      </c>
      <c r="B257" s="25"/>
      <c r="C257" s="25" t="s">
        <v>968</v>
      </c>
      <c r="D257" s="25"/>
      <c r="E257" s="25"/>
    </row>
    <row r="258" spans="1:5" s="15" customFormat="1" ht="12.95" customHeight="1" x14ac:dyDescent="0.2">
      <c r="A258" s="25" t="s">
        <v>969</v>
      </c>
      <c r="B258" s="25"/>
      <c r="C258" s="25" t="s">
        <v>970</v>
      </c>
      <c r="D258" s="25"/>
      <c r="E258" s="25"/>
    </row>
    <row r="259" spans="1:5" s="15" customFormat="1" ht="12.95" customHeight="1" x14ac:dyDescent="0.2">
      <c r="A259" s="25" t="s">
        <v>971</v>
      </c>
      <c r="B259" s="25"/>
      <c r="C259" s="25" t="s">
        <v>972</v>
      </c>
      <c r="D259" s="25"/>
      <c r="E259" s="25"/>
    </row>
    <row r="260" spans="1:5" s="15" customFormat="1" ht="12.95" customHeight="1" x14ac:dyDescent="0.2">
      <c r="A260" s="25" t="s">
        <v>973</v>
      </c>
      <c r="B260" s="25"/>
      <c r="C260" s="25" t="s">
        <v>974</v>
      </c>
      <c r="D260" s="25"/>
      <c r="E260" s="25"/>
    </row>
    <row r="261" spans="1:5" s="15" customFormat="1" ht="12.95" customHeight="1" x14ac:dyDescent="0.2">
      <c r="A261" s="25" t="s">
        <v>975</v>
      </c>
      <c r="B261" s="25"/>
      <c r="C261" s="25" t="s">
        <v>976</v>
      </c>
      <c r="D261" s="25"/>
      <c r="E261" s="25"/>
    </row>
    <row r="262" spans="1:5" s="15" customFormat="1" ht="12.95" customHeight="1" x14ac:dyDescent="0.2">
      <c r="A262" s="25" t="s">
        <v>977</v>
      </c>
      <c r="B262" s="25"/>
      <c r="C262" s="25" t="s">
        <v>978</v>
      </c>
      <c r="D262" s="25"/>
      <c r="E262" s="25"/>
    </row>
    <row r="263" spans="1:5" s="15" customFormat="1" ht="12.95" customHeight="1" x14ac:dyDescent="0.2">
      <c r="A263" s="25" t="s">
        <v>979</v>
      </c>
      <c r="B263" s="25"/>
      <c r="C263" s="25" t="s">
        <v>980</v>
      </c>
      <c r="D263" s="25"/>
      <c r="E263" s="25"/>
    </row>
    <row r="264" spans="1:5" s="15" customFormat="1" ht="12.95" customHeight="1" x14ac:dyDescent="0.2">
      <c r="A264" s="25" t="s">
        <v>981</v>
      </c>
      <c r="B264" s="25"/>
      <c r="C264" s="25" t="s">
        <v>982</v>
      </c>
      <c r="D264" s="25"/>
      <c r="E264" s="25"/>
    </row>
    <row r="265" spans="1:5" s="15" customFormat="1" ht="12.95" customHeight="1" x14ac:dyDescent="0.2">
      <c r="A265" s="25" t="s">
        <v>983</v>
      </c>
      <c r="B265" s="25"/>
      <c r="C265" s="25" t="s">
        <v>984</v>
      </c>
      <c r="D265" s="25"/>
      <c r="E265" s="25"/>
    </row>
    <row r="266" spans="1:5" s="15" customFormat="1" ht="12.95" customHeight="1" x14ac:dyDescent="0.2">
      <c r="A266" s="25" t="s">
        <v>985</v>
      </c>
      <c r="B266" s="25"/>
      <c r="C266" s="25" t="s">
        <v>986</v>
      </c>
      <c r="D266" s="25"/>
      <c r="E266" s="25"/>
    </row>
    <row r="267" spans="1:5" s="15" customFormat="1" ht="12.95" customHeight="1" x14ac:dyDescent="0.2">
      <c r="A267" s="25" t="s">
        <v>987</v>
      </c>
      <c r="B267" s="25"/>
      <c r="C267" s="25" t="s">
        <v>988</v>
      </c>
      <c r="D267" s="25"/>
      <c r="E267" s="25"/>
    </row>
    <row r="268" spans="1:5" s="15" customFormat="1" ht="12.95" customHeight="1" x14ac:dyDescent="0.2">
      <c r="A268" s="25" t="s">
        <v>989</v>
      </c>
      <c r="B268" s="25"/>
      <c r="C268" s="25" t="s">
        <v>990</v>
      </c>
      <c r="D268" s="25"/>
      <c r="E268" s="25"/>
    </row>
    <row r="269" spans="1:5" s="15" customFormat="1" ht="12.95" customHeight="1" x14ac:dyDescent="0.2">
      <c r="A269" s="25" t="s">
        <v>991</v>
      </c>
      <c r="B269" s="25"/>
      <c r="C269" s="25" t="s">
        <v>992</v>
      </c>
      <c r="D269" s="25"/>
      <c r="E269" s="25"/>
    </row>
    <row r="270" spans="1:5" s="15" customFormat="1" ht="12.95" customHeight="1" x14ac:dyDescent="0.2">
      <c r="A270" s="25" t="s">
        <v>993</v>
      </c>
      <c r="B270" s="25"/>
      <c r="C270" s="25" t="s">
        <v>994</v>
      </c>
      <c r="D270" s="25"/>
      <c r="E270" s="25"/>
    </row>
    <row r="271" spans="1:5" s="15" customFormat="1" ht="12.95" customHeight="1" x14ac:dyDescent="0.2">
      <c r="A271" s="25" t="s">
        <v>995</v>
      </c>
      <c r="B271" s="25"/>
      <c r="C271" s="25" t="s">
        <v>996</v>
      </c>
      <c r="D271" s="25"/>
      <c r="E271" s="25"/>
    </row>
    <row r="272" spans="1:5" s="15" customFormat="1" ht="12.95" customHeight="1" x14ac:dyDescent="0.2">
      <c r="A272" s="25" t="s">
        <v>997</v>
      </c>
      <c r="B272" s="25"/>
      <c r="C272" s="25" t="s">
        <v>998</v>
      </c>
      <c r="D272" s="25"/>
      <c r="E272" s="25"/>
    </row>
  </sheetData>
  <mergeCells count="399">
    <mergeCell ref="A268:B268"/>
    <mergeCell ref="C268:E268"/>
    <mergeCell ref="A269:B269"/>
    <mergeCell ref="C269:E269"/>
    <mergeCell ref="A270:B270"/>
    <mergeCell ref="C270:E270"/>
    <mergeCell ref="A271:B271"/>
    <mergeCell ref="C271:E271"/>
    <mergeCell ref="A272:B272"/>
    <mergeCell ref="C272:E272"/>
    <mergeCell ref="A263:B263"/>
    <mergeCell ref="C263:E263"/>
    <mergeCell ref="A264:B264"/>
    <mergeCell ref="C264:E264"/>
    <mergeCell ref="A265:B265"/>
    <mergeCell ref="C265:E265"/>
    <mergeCell ref="A266:B266"/>
    <mergeCell ref="C266:E266"/>
    <mergeCell ref="A267:B267"/>
    <mergeCell ref="C267:E267"/>
    <mergeCell ref="A258:B258"/>
    <mergeCell ref="C258:E258"/>
    <mergeCell ref="A259:B259"/>
    <mergeCell ref="C259:E259"/>
    <mergeCell ref="A260:B260"/>
    <mergeCell ref="C260:E260"/>
    <mergeCell ref="A261:B261"/>
    <mergeCell ref="C261:E261"/>
    <mergeCell ref="A262:B262"/>
    <mergeCell ref="C262:E262"/>
    <mergeCell ref="A253:B253"/>
    <mergeCell ref="C253:E253"/>
    <mergeCell ref="A254:B254"/>
    <mergeCell ref="C254:E254"/>
    <mergeCell ref="A255:B255"/>
    <mergeCell ref="C255:E255"/>
    <mergeCell ref="A256:B256"/>
    <mergeCell ref="C256:E256"/>
    <mergeCell ref="A257:B257"/>
    <mergeCell ref="C257:E257"/>
    <mergeCell ref="A248:B248"/>
    <mergeCell ref="C248:E248"/>
    <mergeCell ref="A249:B249"/>
    <mergeCell ref="C249:E249"/>
    <mergeCell ref="A250:B250"/>
    <mergeCell ref="C250:E250"/>
    <mergeCell ref="A251:B251"/>
    <mergeCell ref="C251:E251"/>
    <mergeCell ref="A252:B252"/>
    <mergeCell ref="C252:E252"/>
    <mergeCell ref="A243:B243"/>
    <mergeCell ref="C243:E243"/>
    <mergeCell ref="A244:B244"/>
    <mergeCell ref="C244:E244"/>
    <mergeCell ref="A245:B245"/>
    <mergeCell ref="C245:E245"/>
    <mergeCell ref="A246:B246"/>
    <mergeCell ref="C246:E246"/>
    <mergeCell ref="A247:B247"/>
    <mergeCell ref="C247:E247"/>
    <mergeCell ref="A238:B238"/>
    <mergeCell ref="C238:E238"/>
    <mergeCell ref="A239:B239"/>
    <mergeCell ref="C239:E239"/>
    <mergeCell ref="A240:B240"/>
    <mergeCell ref="C240:E240"/>
    <mergeCell ref="A241:B241"/>
    <mergeCell ref="C241:E241"/>
    <mergeCell ref="A242:B242"/>
    <mergeCell ref="C242:E242"/>
    <mergeCell ref="A233:B233"/>
    <mergeCell ref="C233:E233"/>
    <mergeCell ref="A234:B234"/>
    <mergeCell ref="C234:E234"/>
    <mergeCell ref="A235:B235"/>
    <mergeCell ref="C235:E235"/>
    <mergeCell ref="A236:B236"/>
    <mergeCell ref="C236:E236"/>
    <mergeCell ref="A237:B237"/>
    <mergeCell ref="C237:E237"/>
    <mergeCell ref="A228:B228"/>
    <mergeCell ref="C228:E228"/>
    <mergeCell ref="A229:B229"/>
    <mergeCell ref="C229:E229"/>
    <mergeCell ref="A230:B230"/>
    <mergeCell ref="C230:E230"/>
    <mergeCell ref="A231:B231"/>
    <mergeCell ref="C231:E231"/>
    <mergeCell ref="A232:B232"/>
    <mergeCell ref="C232:E232"/>
    <mergeCell ref="A223:B223"/>
    <mergeCell ref="C223:E223"/>
    <mergeCell ref="A224:B224"/>
    <mergeCell ref="C224:E224"/>
    <mergeCell ref="A225:B225"/>
    <mergeCell ref="C225:E225"/>
    <mergeCell ref="A226:B226"/>
    <mergeCell ref="C226:E226"/>
    <mergeCell ref="A227:B227"/>
    <mergeCell ref="C227:E227"/>
    <mergeCell ref="A218:B218"/>
    <mergeCell ref="C218:E218"/>
    <mergeCell ref="A219:B219"/>
    <mergeCell ref="C219:E219"/>
    <mergeCell ref="A220:B220"/>
    <mergeCell ref="C220:E220"/>
    <mergeCell ref="A221:B221"/>
    <mergeCell ref="C221:E221"/>
    <mergeCell ref="A222:B222"/>
    <mergeCell ref="C222:E222"/>
    <mergeCell ref="A213:B213"/>
    <mergeCell ref="C213:E213"/>
    <mergeCell ref="A214:B214"/>
    <mergeCell ref="C214:E214"/>
    <mergeCell ref="A215:B215"/>
    <mergeCell ref="C215:E215"/>
    <mergeCell ref="A216:B216"/>
    <mergeCell ref="C216:E216"/>
    <mergeCell ref="A217:B217"/>
    <mergeCell ref="C217:E217"/>
    <mergeCell ref="A208:B208"/>
    <mergeCell ref="C208:E208"/>
    <mergeCell ref="A209:B209"/>
    <mergeCell ref="C209:E209"/>
    <mergeCell ref="A210:B210"/>
    <mergeCell ref="C210:E210"/>
    <mergeCell ref="A211:B211"/>
    <mergeCell ref="C211:E211"/>
    <mergeCell ref="A212:B212"/>
    <mergeCell ref="C212:E212"/>
    <mergeCell ref="A203:B203"/>
    <mergeCell ref="C203:E203"/>
    <mergeCell ref="A204:B204"/>
    <mergeCell ref="C204:E204"/>
    <mergeCell ref="A205:B205"/>
    <mergeCell ref="C205:E205"/>
    <mergeCell ref="A206:B206"/>
    <mergeCell ref="C206:E206"/>
    <mergeCell ref="A207:B207"/>
    <mergeCell ref="C207:E207"/>
    <mergeCell ref="A198:B198"/>
    <mergeCell ref="C198:E198"/>
    <mergeCell ref="A199:B199"/>
    <mergeCell ref="C199:E199"/>
    <mergeCell ref="A200:B200"/>
    <mergeCell ref="C200:E200"/>
    <mergeCell ref="A201:B201"/>
    <mergeCell ref="C201:E201"/>
    <mergeCell ref="A202:B202"/>
    <mergeCell ref="C202:E202"/>
    <mergeCell ref="A193:B193"/>
    <mergeCell ref="C193:E193"/>
    <mergeCell ref="A194:B194"/>
    <mergeCell ref="C194:E194"/>
    <mergeCell ref="A195:B195"/>
    <mergeCell ref="C195:E195"/>
    <mergeCell ref="A196:B196"/>
    <mergeCell ref="C196:E196"/>
    <mergeCell ref="A197:B197"/>
    <mergeCell ref="C197:E197"/>
    <mergeCell ref="A188:B188"/>
    <mergeCell ref="C188:E188"/>
    <mergeCell ref="A189:B189"/>
    <mergeCell ref="C189:E189"/>
    <mergeCell ref="A190:B190"/>
    <mergeCell ref="C190:E190"/>
    <mergeCell ref="A191:B191"/>
    <mergeCell ref="C191:E191"/>
    <mergeCell ref="A192:B192"/>
    <mergeCell ref="C192:E192"/>
    <mergeCell ref="A183:B183"/>
    <mergeCell ref="C183:E183"/>
    <mergeCell ref="A184:B184"/>
    <mergeCell ref="C184:E184"/>
    <mergeCell ref="A185:B185"/>
    <mergeCell ref="C185:E185"/>
    <mergeCell ref="A186:B186"/>
    <mergeCell ref="C186:E186"/>
    <mergeCell ref="A187:B187"/>
    <mergeCell ref="C187:E187"/>
    <mergeCell ref="A178:B178"/>
    <mergeCell ref="C178:E178"/>
    <mergeCell ref="A179:B179"/>
    <mergeCell ref="C179:E179"/>
    <mergeCell ref="A180:B180"/>
    <mergeCell ref="C180:E180"/>
    <mergeCell ref="A181:B181"/>
    <mergeCell ref="C181:E181"/>
    <mergeCell ref="A182:B182"/>
    <mergeCell ref="C182:E182"/>
    <mergeCell ref="A173:B173"/>
    <mergeCell ref="C173:E173"/>
    <mergeCell ref="A174:B174"/>
    <mergeCell ref="C174:E174"/>
    <mergeCell ref="A175:B175"/>
    <mergeCell ref="C175:E175"/>
    <mergeCell ref="A176:B176"/>
    <mergeCell ref="C176:E176"/>
    <mergeCell ref="A177:B177"/>
    <mergeCell ref="C177:E177"/>
    <mergeCell ref="A168:B168"/>
    <mergeCell ref="C168:E168"/>
    <mergeCell ref="A169:B169"/>
    <mergeCell ref="C169:E169"/>
    <mergeCell ref="A170:B170"/>
    <mergeCell ref="C170:E170"/>
    <mergeCell ref="A171:B171"/>
    <mergeCell ref="C171:E171"/>
    <mergeCell ref="A172:B172"/>
    <mergeCell ref="C172:E172"/>
    <mergeCell ref="A163:B163"/>
    <mergeCell ref="C163:E163"/>
    <mergeCell ref="A164:B164"/>
    <mergeCell ref="C164:E164"/>
    <mergeCell ref="A165:B165"/>
    <mergeCell ref="C165:E165"/>
    <mergeCell ref="A166:B166"/>
    <mergeCell ref="C166:E166"/>
    <mergeCell ref="A167:B167"/>
    <mergeCell ref="C167:E167"/>
    <mergeCell ref="A158:B158"/>
    <mergeCell ref="C158:E158"/>
    <mergeCell ref="A159:B159"/>
    <mergeCell ref="C159:E159"/>
    <mergeCell ref="A160:B160"/>
    <mergeCell ref="C160:E160"/>
    <mergeCell ref="A161:B161"/>
    <mergeCell ref="C161:E161"/>
    <mergeCell ref="A162:B162"/>
    <mergeCell ref="C162:E162"/>
    <mergeCell ref="A153:B153"/>
    <mergeCell ref="C153:E153"/>
    <mergeCell ref="A154:B154"/>
    <mergeCell ref="C154:E154"/>
    <mergeCell ref="A155:B155"/>
    <mergeCell ref="C155:E155"/>
    <mergeCell ref="A156:B156"/>
    <mergeCell ref="C156:E156"/>
    <mergeCell ref="A157:B157"/>
    <mergeCell ref="C157:E157"/>
    <mergeCell ref="A148:B148"/>
    <mergeCell ref="C148:E148"/>
    <mergeCell ref="A149:B149"/>
    <mergeCell ref="C149:E149"/>
    <mergeCell ref="A150:B150"/>
    <mergeCell ref="C150:E150"/>
    <mergeCell ref="A151:B151"/>
    <mergeCell ref="C151:E151"/>
    <mergeCell ref="A152:B152"/>
    <mergeCell ref="C152:E152"/>
    <mergeCell ref="A143:B143"/>
    <mergeCell ref="C143:E143"/>
    <mergeCell ref="A144:B144"/>
    <mergeCell ref="C144:E144"/>
    <mergeCell ref="A145:B145"/>
    <mergeCell ref="C145:E145"/>
    <mergeCell ref="A146:B146"/>
    <mergeCell ref="C146:E146"/>
    <mergeCell ref="A147:B147"/>
    <mergeCell ref="C147:E147"/>
    <mergeCell ref="A138:B138"/>
    <mergeCell ref="C138:E138"/>
    <mergeCell ref="A139:B139"/>
    <mergeCell ref="C139:E139"/>
    <mergeCell ref="A140:B140"/>
    <mergeCell ref="C140:E140"/>
    <mergeCell ref="A141:B141"/>
    <mergeCell ref="C141:E141"/>
    <mergeCell ref="A142:B142"/>
    <mergeCell ref="C142:E142"/>
    <mergeCell ref="A133:B133"/>
    <mergeCell ref="C133:E133"/>
    <mergeCell ref="A134:B134"/>
    <mergeCell ref="C134:E134"/>
    <mergeCell ref="A135:B135"/>
    <mergeCell ref="C135:E135"/>
    <mergeCell ref="A136:B136"/>
    <mergeCell ref="C136:E136"/>
    <mergeCell ref="A137:B137"/>
    <mergeCell ref="C137:E137"/>
    <mergeCell ref="A128:B128"/>
    <mergeCell ref="C128:E128"/>
    <mergeCell ref="A129:B129"/>
    <mergeCell ref="C129:E129"/>
    <mergeCell ref="A130:B130"/>
    <mergeCell ref="C130:E130"/>
    <mergeCell ref="A131:B131"/>
    <mergeCell ref="C131:E131"/>
    <mergeCell ref="A132:B132"/>
    <mergeCell ref="C132:E132"/>
    <mergeCell ref="A123:B123"/>
    <mergeCell ref="C123:E123"/>
    <mergeCell ref="A124:B124"/>
    <mergeCell ref="C124:E124"/>
    <mergeCell ref="A125:B125"/>
    <mergeCell ref="C125:E125"/>
    <mergeCell ref="A126:B126"/>
    <mergeCell ref="C126:E126"/>
    <mergeCell ref="A127:B127"/>
    <mergeCell ref="C127:E127"/>
    <mergeCell ref="A118:B118"/>
    <mergeCell ref="C118:E118"/>
    <mergeCell ref="A119:B119"/>
    <mergeCell ref="C119:E119"/>
    <mergeCell ref="A120:B120"/>
    <mergeCell ref="C120:E120"/>
    <mergeCell ref="A121:B121"/>
    <mergeCell ref="C121:E121"/>
    <mergeCell ref="A122:B122"/>
    <mergeCell ref="C122:E122"/>
    <mergeCell ref="A113:B113"/>
    <mergeCell ref="C113:E113"/>
    <mergeCell ref="A114:B114"/>
    <mergeCell ref="C114:E114"/>
    <mergeCell ref="A115:B115"/>
    <mergeCell ref="C115:E115"/>
    <mergeCell ref="A116:B116"/>
    <mergeCell ref="C116:E116"/>
    <mergeCell ref="A117:B117"/>
    <mergeCell ref="C117:E117"/>
    <mergeCell ref="A108:B108"/>
    <mergeCell ref="C108:E108"/>
    <mergeCell ref="A109:B109"/>
    <mergeCell ref="C109:E109"/>
    <mergeCell ref="A110:B110"/>
    <mergeCell ref="C110:E110"/>
    <mergeCell ref="A111:B111"/>
    <mergeCell ref="C111:E111"/>
    <mergeCell ref="A112:B112"/>
    <mergeCell ref="C112:E112"/>
    <mergeCell ref="A103:B103"/>
    <mergeCell ref="C103:E103"/>
    <mergeCell ref="A104:B104"/>
    <mergeCell ref="C104:E104"/>
    <mergeCell ref="A105:B105"/>
    <mergeCell ref="C105:E105"/>
    <mergeCell ref="A106:B106"/>
    <mergeCell ref="C106:E106"/>
    <mergeCell ref="A107:B107"/>
    <mergeCell ref="C107:E107"/>
    <mergeCell ref="A98:B98"/>
    <mergeCell ref="C98:E98"/>
    <mergeCell ref="A99:B99"/>
    <mergeCell ref="C99:E99"/>
    <mergeCell ref="A100:B100"/>
    <mergeCell ref="C100:E100"/>
    <mergeCell ref="A101:B101"/>
    <mergeCell ref="C101:E101"/>
    <mergeCell ref="A102:B102"/>
    <mergeCell ref="C102:E102"/>
    <mergeCell ref="A93:B93"/>
    <mergeCell ref="C93:E93"/>
    <mergeCell ref="A94:B94"/>
    <mergeCell ref="C94:E94"/>
    <mergeCell ref="A95:B95"/>
    <mergeCell ref="C95:E95"/>
    <mergeCell ref="A96:B96"/>
    <mergeCell ref="C96:E96"/>
    <mergeCell ref="A97:B97"/>
    <mergeCell ref="C97:E97"/>
    <mergeCell ref="A88:B88"/>
    <mergeCell ref="C88:E88"/>
    <mergeCell ref="A89:B89"/>
    <mergeCell ref="C89:E89"/>
    <mergeCell ref="A90:B90"/>
    <mergeCell ref="C90:E90"/>
    <mergeCell ref="A91:B91"/>
    <mergeCell ref="C91:E91"/>
    <mergeCell ref="A92:B92"/>
    <mergeCell ref="C92:E92"/>
    <mergeCell ref="A83:B83"/>
    <mergeCell ref="C83:E83"/>
    <mergeCell ref="A84:B84"/>
    <mergeCell ref="C84:E84"/>
    <mergeCell ref="A85:B85"/>
    <mergeCell ref="C85:E85"/>
    <mergeCell ref="A86:B86"/>
    <mergeCell ref="C86:E86"/>
    <mergeCell ref="A87:B87"/>
    <mergeCell ref="C87:E87"/>
    <mergeCell ref="A78:B78"/>
    <mergeCell ref="C78:E78"/>
    <mergeCell ref="A79:B79"/>
    <mergeCell ref="C79:E79"/>
    <mergeCell ref="A80:B80"/>
    <mergeCell ref="C80:E80"/>
    <mergeCell ref="A81:B81"/>
    <mergeCell ref="C81:E81"/>
    <mergeCell ref="A82:B82"/>
    <mergeCell ref="C82:E82"/>
    <mergeCell ref="A1:E1"/>
    <mergeCell ref="F1:I5"/>
    <mergeCell ref="J1:O1"/>
    <mergeCell ref="A2:E2"/>
    <mergeCell ref="J2:O5"/>
    <mergeCell ref="A3:E3"/>
    <mergeCell ref="A4:E4"/>
    <mergeCell ref="A5:E5"/>
    <mergeCell ref="A76:B76"/>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Рябкина Александра Дмитриевна</cp:lastModifiedBy>
  <dcterms:modified xsi:type="dcterms:W3CDTF">2024-10-29T10:55:12Z</dcterms:modified>
</cp:coreProperties>
</file>